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0" yWindow="240" windowWidth="20490" windowHeight="6810" firstSheet="1" activeTab="5"/>
  </bookViews>
  <sheets>
    <sheet name="თბილისი სელექცია" sheetId="35" r:id="rId1"/>
    <sheet name="თბილისი სელექციის გარეშე" sheetId="30" r:id="rId2"/>
    <sheet name="ბათუმი სელექცია" sheetId="28" r:id="rId3"/>
    <sheet name="ბათუმი სელექციის გარეშე" sheetId="39" r:id="rId4"/>
    <sheet name="ქუთაისი სელექცია" sheetId="29" r:id="rId5"/>
    <sheet name="ქუთაისი სელექციის გარეშე" sheetId="41" r:id="rId6"/>
  </sheets>
  <externalReferences>
    <externalReference r:id="rId7"/>
  </externalReferences>
  <definedNames>
    <definedName name="_xlnm._FilterDatabase" localSheetId="2" hidden="1">'ბათუმი სელექცია'!$A$2:$O$10</definedName>
    <definedName name="_xlnm._FilterDatabase" localSheetId="3" hidden="1">'ბათუმი სელექციის გარეშე'!$A$2:$O$9</definedName>
    <definedName name="_xlnm._FilterDatabase" localSheetId="0" hidden="1">'თბილისი სელექცია'!$A$2:$AH$43</definedName>
    <definedName name="_xlnm._FilterDatabase" localSheetId="1" hidden="1">'თბილისი სელექციის გარეშე'!$A$2:$AH$74</definedName>
    <definedName name="_xlnm._FilterDatabase" localSheetId="4" hidden="1">'ქუთაისი სელექცია'!$A$2:$O$10</definedName>
    <definedName name="_xlnm._FilterDatabase" localSheetId="5" hidden="1">'ქუთაისი სელექციის გარეშე'!$A$2:$O$14</definedName>
    <definedName name="AcadNusx" localSheetId="2">[1]t2800!#REF!</definedName>
    <definedName name="AcadNusx" localSheetId="3">[1]t2800!#REF!</definedName>
    <definedName name="AcadNusx" localSheetId="0">[1]t2800!#REF!</definedName>
    <definedName name="AcadNusx" localSheetId="1">[1]t2800!#REF!</definedName>
    <definedName name="AcadNusx" localSheetId="4">[1]t2800!#REF!</definedName>
    <definedName name="AcadNusx" localSheetId="5">[1]t2800!#REF!</definedName>
    <definedName name="AcadNusx">[1]t2800!#REF!</definedName>
  </definedNames>
  <calcPr calcId="145621"/>
</workbook>
</file>

<file path=xl/calcChain.xml><?xml version="1.0" encoding="utf-8"?>
<calcChain xmlns="http://schemas.openxmlformats.org/spreadsheetml/2006/main">
  <c r="AB16" i="41" l="1"/>
  <c r="AA16" i="41"/>
  <c r="Z16" i="41"/>
  <c r="Y16" i="41"/>
  <c r="X16" i="41"/>
  <c r="W16" i="41"/>
  <c r="V16" i="41"/>
  <c r="U16" i="41"/>
  <c r="T16" i="41"/>
  <c r="AH16" i="41" s="1"/>
  <c r="S16" i="41"/>
  <c r="AG16" i="41" s="1"/>
  <c r="R16" i="41"/>
  <c r="AF16" i="41" s="1"/>
  <c r="Q16" i="41"/>
  <c r="AE16" i="41" s="1"/>
  <c r="P16" i="41"/>
  <c r="N14" i="41"/>
  <c r="AF14" i="41" s="1"/>
  <c r="N13" i="41"/>
  <c r="AH13" i="41" s="1"/>
  <c r="N12" i="41"/>
  <c r="AH12" i="41" s="1"/>
  <c r="AG11" i="41"/>
  <c r="N11" i="41"/>
  <c r="AE11" i="41" s="1"/>
  <c r="N10" i="41"/>
  <c r="AF10" i="41" s="1"/>
  <c r="AG9" i="41"/>
  <c r="AF9" i="41"/>
  <c r="N9" i="41"/>
  <c r="AH9" i="41" s="1"/>
  <c r="N8" i="41"/>
  <c r="AH8" i="41" s="1"/>
  <c r="N7" i="41"/>
  <c r="AE7" i="41" s="1"/>
  <c r="N6" i="41"/>
  <c r="AF6" i="41" s="1"/>
  <c r="N5" i="41"/>
  <c r="AH5" i="41" s="1"/>
  <c r="N4" i="41"/>
  <c r="AH4" i="41" s="1"/>
  <c r="N3" i="41"/>
  <c r="AE3" i="41" s="1"/>
  <c r="AB13" i="39"/>
  <c r="AA13" i="39"/>
  <c r="Z13" i="39"/>
  <c r="Y13" i="39"/>
  <c r="X13" i="39"/>
  <c r="W13" i="39"/>
  <c r="V13" i="39"/>
  <c r="U13" i="39"/>
  <c r="T13" i="39"/>
  <c r="AH13" i="39" s="1"/>
  <c r="S13" i="39"/>
  <c r="AG13" i="39" s="1"/>
  <c r="R13" i="39"/>
  <c r="AF13" i="39" s="1"/>
  <c r="Q13" i="39"/>
  <c r="AE13" i="39" s="1"/>
  <c r="P13" i="39"/>
  <c r="AB11" i="39"/>
  <c r="AA11" i="39"/>
  <c r="Z11" i="39"/>
  <c r="Y11" i="39"/>
  <c r="X11" i="39"/>
  <c r="W11" i="39"/>
  <c r="V11" i="39"/>
  <c r="U11" i="39"/>
  <c r="T11" i="39"/>
  <c r="S11" i="39"/>
  <c r="AG11" i="39" s="1"/>
  <c r="R11" i="39"/>
  <c r="AF11" i="39" s="1"/>
  <c r="Q11" i="39"/>
  <c r="AE11" i="39" s="1"/>
  <c r="P11" i="39"/>
  <c r="N8" i="39"/>
  <c r="AF8" i="39" s="1"/>
  <c r="N7" i="39"/>
  <c r="AG7" i="39" s="1"/>
  <c r="N6" i="39"/>
  <c r="AH6" i="39" s="1"/>
  <c r="N5" i="39"/>
  <c r="AH5" i="39" s="1"/>
  <c r="N4" i="39"/>
  <c r="AF4" i="39" s="1"/>
  <c r="N3" i="39"/>
  <c r="AG3" i="39" s="1"/>
  <c r="N43" i="35"/>
  <c r="AF43" i="35" s="1"/>
  <c r="AH42" i="35"/>
  <c r="N42" i="35"/>
  <c r="AG42" i="35" s="1"/>
  <c r="AG41" i="35"/>
  <c r="AF41" i="35"/>
  <c r="N41" i="35"/>
  <c r="AE41" i="35" s="1"/>
  <c r="AH40" i="35"/>
  <c r="AG40" i="35"/>
  <c r="N40" i="35"/>
  <c r="AE40" i="35" s="1"/>
  <c r="N39" i="35"/>
  <c r="AF39" i="35" s="1"/>
  <c r="N38" i="35"/>
  <c r="AG38" i="35" s="1"/>
  <c r="AG37" i="35"/>
  <c r="N37" i="35"/>
  <c r="AH37" i="35" s="1"/>
  <c r="AH36" i="35"/>
  <c r="N36" i="35"/>
  <c r="AE36" i="35" s="1"/>
  <c r="AH35" i="35"/>
  <c r="AG35" i="35"/>
  <c r="N35" i="35"/>
  <c r="AF35" i="35" s="1"/>
  <c r="N34" i="35"/>
  <c r="AG34" i="35" s="1"/>
  <c r="N33" i="35"/>
  <c r="AH33" i="35" s="1"/>
  <c r="AH32" i="35"/>
  <c r="AE32" i="35"/>
  <c r="N32" i="35"/>
  <c r="AG31" i="35"/>
  <c r="AF31" i="35"/>
  <c r="AE31" i="35"/>
  <c r="N31" i="35"/>
  <c r="AH31" i="35" s="1"/>
  <c r="N30" i="35"/>
  <c r="AE30" i="35" s="1"/>
  <c r="N29" i="35"/>
  <c r="AH29" i="35" s="1"/>
  <c r="N28" i="35"/>
  <c r="AH28" i="35" s="1"/>
  <c r="AG27" i="35"/>
  <c r="N27" i="35"/>
  <c r="AH27" i="35" s="1"/>
  <c r="AG26" i="35"/>
  <c r="N26" i="35"/>
  <c r="AE26" i="35" s="1"/>
  <c r="N25" i="35"/>
  <c r="AH25" i="35" s="1"/>
  <c r="N24" i="35"/>
  <c r="AG23" i="35"/>
  <c r="AF23" i="35"/>
  <c r="AE23" i="35"/>
  <c r="N23" i="35"/>
  <c r="AH23" i="35" s="1"/>
  <c r="N22" i="35"/>
  <c r="AE22" i="35" s="1"/>
  <c r="N21" i="35"/>
  <c r="AF21" i="35" s="1"/>
  <c r="N20" i="35"/>
  <c r="AG20" i="35" s="1"/>
  <c r="N19" i="35"/>
  <c r="AH19" i="35" s="1"/>
  <c r="N18" i="35"/>
  <c r="AE18" i="35" s="1"/>
  <c r="N17" i="35"/>
  <c r="AF17" i="35" s="1"/>
  <c r="N16" i="35"/>
  <c r="AG16" i="35" s="1"/>
  <c r="AG15" i="35"/>
  <c r="N15" i="35"/>
  <c r="AH15" i="35" s="1"/>
  <c r="N14" i="35"/>
  <c r="AE14" i="35" s="1"/>
  <c r="P13" i="35"/>
  <c r="N13" i="35"/>
  <c r="AF13" i="35" s="1"/>
  <c r="AG12" i="35"/>
  <c r="AF12" i="35"/>
  <c r="N12" i="35"/>
  <c r="AH12" i="35" s="1"/>
  <c r="N11" i="35"/>
  <c r="AE11" i="35" s="1"/>
  <c r="N10" i="35"/>
  <c r="AF10" i="35" s="1"/>
  <c r="N9" i="35"/>
  <c r="AG9" i="35" s="1"/>
  <c r="N8" i="35"/>
  <c r="AH8" i="35" s="1"/>
  <c r="N7" i="35"/>
  <c r="AE7" i="35" s="1"/>
  <c r="N6" i="35"/>
  <c r="AF6" i="35" s="1"/>
  <c r="N5" i="35"/>
  <c r="AG5" i="35" s="1"/>
  <c r="AG4" i="35"/>
  <c r="AF4" i="35"/>
  <c r="N4" i="35"/>
  <c r="AH4" i="35" s="1"/>
  <c r="N3" i="35"/>
  <c r="AH3" i="35" s="1"/>
  <c r="AF8" i="41" l="1"/>
  <c r="AG8" i="41"/>
  <c r="AG3" i="41"/>
  <c r="AF4" i="41"/>
  <c r="AF5" i="41"/>
  <c r="AG7" i="41"/>
  <c r="AF12" i="41"/>
  <c r="AF13" i="41"/>
  <c r="AG4" i="41"/>
  <c r="AG5" i="41"/>
  <c r="AE9" i="41"/>
  <c r="AG12" i="41"/>
  <c r="AG13" i="41"/>
  <c r="AE5" i="41"/>
  <c r="AE13" i="41"/>
  <c r="AH6" i="41"/>
  <c r="AE10" i="41"/>
  <c r="AH11" i="41"/>
  <c r="AF3" i="41"/>
  <c r="AE4" i="41"/>
  <c r="AG6" i="41"/>
  <c r="AF7" i="41"/>
  <c r="AE8" i="41"/>
  <c r="AG10" i="41"/>
  <c r="AF11" i="41"/>
  <c r="AE12" i="41"/>
  <c r="AG14" i="41"/>
  <c r="AH10" i="41"/>
  <c r="AH14" i="41"/>
  <c r="AH3" i="41"/>
  <c r="AE6" i="41"/>
  <c r="AH7" i="41"/>
  <c r="AE14" i="41"/>
  <c r="AG4" i="39"/>
  <c r="AE5" i="39"/>
  <c r="AE6" i="39"/>
  <c r="AG8" i="39"/>
  <c r="AF5" i="39"/>
  <c r="AF6" i="39"/>
  <c r="AH11" i="39"/>
  <c r="AG5" i="39"/>
  <c r="AH7" i="39"/>
  <c r="AE3" i="39"/>
  <c r="AH4" i="39"/>
  <c r="AE7" i="39"/>
  <c r="AH8" i="39"/>
  <c r="AF3" i="39"/>
  <c r="AE4" i="39"/>
  <c r="AG6" i="39"/>
  <c r="AF7" i="39"/>
  <c r="AE8" i="39"/>
  <c r="AH3" i="39"/>
  <c r="AF3" i="35"/>
  <c r="AE6" i="35"/>
  <c r="AE8" i="35"/>
  <c r="AE9" i="35"/>
  <c r="AF11" i="35"/>
  <c r="AE19" i="35"/>
  <c r="AG25" i="35"/>
  <c r="AF30" i="35"/>
  <c r="AF34" i="35"/>
  <c r="AG39" i="35"/>
  <c r="AF8" i="35"/>
  <c r="AE15" i="35"/>
  <c r="AF19" i="35"/>
  <c r="AE27" i="35"/>
  <c r="AG30" i="35"/>
  <c r="AH34" i="35"/>
  <c r="AE37" i="35"/>
  <c r="AF38" i="35"/>
  <c r="AH39" i="35"/>
  <c r="AG43" i="35"/>
  <c r="AE4" i="35"/>
  <c r="AE5" i="35"/>
  <c r="AF7" i="35"/>
  <c r="AG8" i="35"/>
  <c r="AE10" i="35"/>
  <c r="AE12" i="35"/>
  <c r="AF15" i="35"/>
  <c r="AG19" i="35"/>
  <c r="AF26" i="35"/>
  <c r="AF27" i="35"/>
  <c r="AG36" i="35"/>
  <c r="AF37" i="35"/>
  <c r="AH38" i="35"/>
  <c r="AF42" i="35"/>
  <c r="AH43" i="35"/>
  <c r="AG24" i="35"/>
  <c r="AF24" i="35"/>
  <c r="AG3" i="35"/>
  <c r="AF5" i="35"/>
  <c r="AG6" i="35"/>
  <c r="AG7" i="35"/>
  <c r="AF9" i="35"/>
  <c r="AG10" i="35"/>
  <c r="AG11" i="35"/>
  <c r="AE13" i="35"/>
  <c r="AF14" i="35"/>
  <c r="AE16" i="35"/>
  <c r="AE17" i="35"/>
  <c r="AF18" i="35"/>
  <c r="AE20" i="35"/>
  <c r="AE21" i="35"/>
  <c r="AF22" i="35"/>
  <c r="AE24" i="35"/>
  <c r="AG28" i="35"/>
  <c r="AF28" i="35"/>
  <c r="AG29" i="35"/>
  <c r="AE33" i="35"/>
  <c r="AF33" i="35"/>
  <c r="AH5" i="35"/>
  <c r="AH6" i="35"/>
  <c r="AH7" i="35"/>
  <c r="AH9" i="35"/>
  <c r="AH10" i="35"/>
  <c r="AH11" i="35"/>
  <c r="AG13" i="35"/>
  <c r="AG14" i="35"/>
  <c r="AF16" i="35"/>
  <c r="AG17" i="35"/>
  <c r="AG18" i="35"/>
  <c r="AF20" i="35"/>
  <c r="AG21" i="35"/>
  <c r="AG22" i="35"/>
  <c r="AH24" i="35"/>
  <c r="AE28" i="35"/>
  <c r="AG32" i="35"/>
  <c r="AF32" i="35"/>
  <c r="AG33" i="35"/>
  <c r="AF29" i="35"/>
  <c r="AE29" i="35"/>
  <c r="AE3" i="35"/>
  <c r="AH13" i="35"/>
  <c r="AH14" i="35"/>
  <c r="AH16" i="35"/>
  <c r="AH17" i="35"/>
  <c r="AH18" i="35"/>
  <c r="AH20" i="35"/>
  <c r="AH21" i="35"/>
  <c r="AH22" i="35"/>
  <c r="AF25" i="35"/>
  <c r="AE25" i="35"/>
  <c r="AH26" i="35"/>
  <c r="AH30" i="35"/>
  <c r="AE34" i="35"/>
  <c r="AE35" i="35"/>
  <c r="AF36" i="35"/>
  <c r="AE38" i="35"/>
  <c r="AE39" i="35"/>
  <c r="AF40" i="35"/>
  <c r="AE42" i="35"/>
  <c r="AE43" i="35"/>
  <c r="AH41" i="35"/>
  <c r="P14" i="28" l="1"/>
  <c r="Q14" i="29" l="1"/>
  <c r="AE14" i="29" s="1"/>
  <c r="T14" i="29"/>
  <c r="U14" i="29"/>
  <c r="R14" i="29"/>
  <c r="AF14" i="29" s="1"/>
  <c r="V14" i="29"/>
  <c r="W14" i="29"/>
  <c r="X14" i="29"/>
  <c r="Y14" i="29"/>
  <c r="Z14" i="29"/>
  <c r="AA14" i="29"/>
  <c r="S14" i="29"/>
  <c r="AG14" i="29" s="1"/>
  <c r="AB14" i="29"/>
  <c r="P14" i="29"/>
  <c r="Q12" i="29"/>
  <c r="AE12" i="29" s="1"/>
  <c r="T12" i="29"/>
  <c r="U12" i="29"/>
  <c r="R12" i="29"/>
  <c r="AF12" i="29" s="1"/>
  <c r="V12" i="29"/>
  <c r="W12" i="29"/>
  <c r="X12" i="29"/>
  <c r="Y12" i="29"/>
  <c r="Z12" i="29"/>
  <c r="AA12" i="29"/>
  <c r="S12" i="29"/>
  <c r="AG12" i="29" s="1"/>
  <c r="AB12" i="29"/>
  <c r="P12" i="29"/>
  <c r="Q14" i="28"/>
  <c r="AE14" i="28" s="1"/>
  <c r="T14" i="28"/>
  <c r="AH14" i="28" s="1"/>
  <c r="U14" i="28"/>
  <c r="R14" i="28"/>
  <c r="AF14" i="28" s="1"/>
  <c r="V14" i="28"/>
  <c r="W14" i="28"/>
  <c r="X14" i="28"/>
  <c r="Y14" i="28"/>
  <c r="Z14" i="28"/>
  <c r="AA14" i="28"/>
  <c r="S14" i="28"/>
  <c r="AG14" i="28" s="1"/>
  <c r="AB14" i="28"/>
  <c r="Q12" i="28"/>
  <c r="AE12" i="28" s="1"/>
  <c r="T12" i="28"/>
  <c r="U12" i="28"/>
  <c r="R12" i="28"/>
  <c r="AF12" i="28" s="1"/>
  <c r="V12" i="28"/>
  <c r="W12" i="28"/>
  <c r="X12" i="28"/>
  <c r="Y12" i="28"/>
  <c r="Z12" i="28"/>
  <c r="AA12" i="28"/>
  <c r="S12" i="28"/>
  <c r="AG12" i="28" s="1"/>
  <c r="AB12" i="28"/>
  <c r="P12" i="28"/>
  <c r="AH12" i="29" l="1"/>
  <c r="AH14" i="29"/>
  <c r="AH12" i="28"/>
  <c r="N10" i="28"/>
  <c r="N9" i="28"/>
  <c r="N8" i="28"/>
  <c r="N7" i="28"/>
  <c r="N6" i="28"/>
  <c r="N5" i="28"/>
  <c r="N4" i="28"/>
  <c r="N3" i="28"/>
  <c r="N73" i="30"/>
  <c r="N72" i="30"/>
  <c r="N71" i="30"/>
  <c r="N70" i="30"/>
  <c r="N69" i="30"/>
  <c r="N68" i="30"/>
  <c r="N67" i="30"/>
  <c r="N66" i="30"/>
  <c r="N65" i="30"/>
  <c r="N64" i="30"/>
  <c r="N63" i="30"/>
  <c r="N62" i="30"/>
  <c r="N61" i="30"/>
  <c r="N60" i="30"/>
  <c r="N59" i="30"/>
  <c r="N58" i="30"/>
  <c r="N57" i="30"/>
  <c r="N56" i="30"/>
  <c r="N55" i="30"/>
  <c r="N54" i="30"/>
  <c r="N53" i="30"/>
  <c r="N52" i="30"/>
  <c r="N51" i="30"/>
  <c r="N50" i="30"/>
  <c r="N49" i="30"/>
  <c r="N48" i="30"/>
  <c r="N47" i="30"/>
  <c r="N46" i="30"/>
  <c r="N45" i="30"/>
  <c r="N44" i="30"/>
  <c r="N43" i="30"/>
  <c r="N42" i="30"/>
  <c r="N41" i="30"/>
  <c r="N40" i="30"/>
  <c r="N39" i="30"/>
  <c r="N38" i="30"/>
  <c r="N37" i="30"/>
  <c r="N36" i="30"/>
  <c r="N35" i="30"/>
  <c r="N34" i="30"/>
  <c r="N33" i="30"/>
  <c r="N32" i="30"/>
  <c r="N31" i="30"/>
  <c r="N30" i="30"/>
  <c r="N29" i="30"/>
  <c r="N28" i="30"/>
  <c r="N27" i="30"/>
  <c r="N26" i="30"/>
  <c r="N25" i="30"/>
  <c r="N24" i="30"/>
  <c r="N23" i="30"/>
  <c r="N22" i="30"/>
  <c r="N21" i="30"/>
  <c r="N20" i="30"/>
  <c r="N19" i="30"/>
  <c r="N18" i="30"/>
  <c r="N17" i="30"/>
  <c r="N16" i="30"/>
  <c r="N15" i="30"/>
  <c r="N14" i="30"/>
  <c r="N13" i="30"/>
  <c r="N12" i="30"/>
  <c r="N11" i="30"/>
  <c r="N10" i="30"/>
  <c r="N9" i="30"/>
  <c r="N8" i="30"/>
  <c r="N7" i="30"/>
  <c r="N6" i="30"/>
  <c r="N5" i="30"/>
  <c r="N4" i="30"/>
  <c r="N3" i="30"/>
  <c r="N10" i="29"/>
  <c r="N9" i="29"/>
  <c r="N8" i="29"/>
  <c r="N7" i="29"/>
  <c r="N6" i="29"/>
  <c r="N5" i="29"/>
  <c r="N4" i="29"/>
  <c r="N3" i="29"/>
  <c r="AF10" i="29" l="1"/>
  <c r="AG10" i="29"/>
  <c r="AH10" i="29"/>
  <c r="AE10" i="29"/>
  <c r="AE4" i="29"/>
  <c r="AF4" i="29"/>
  <c r="AG4" i="29"/>
  <c r="AH4" i="29"/>
  <c r="AE5" i="29"/>
  <c r="AH5" i="29"/>
  <c r="AF5" i="29"/>
  <c r="AG5" i="29"/>
  <c r="AE9" i="29"/>
  <c r="AG9" i="29"/>
  <c r="AH9" i="29"/>
  <c r="AF9" i="29"/>
  <c r="AH3" i="29"/>
  <c r="AG3" i="29"/>
  <c r="AF3" i="29"/>
  <c r="AE3" i="29"/>
  <c r="AE7" i="29"/>
  <c r="AH7" i="29"/>
  <c r="AF7" i="29"/>
  <c r="AG7" i="29"/>
  <c r="AE8" i="29"/>
  <c r="AF8" i="29"/>
  <c r="AH8" i="29"/>
  <c r="AG8" i="29"/>
  <c r="AE6" i="29"/>
  <c r="AF6" i="29"/>
  <c r="AG6" i="29"/>
  <c r="AH6" i="29"/>
  <c r="AF8" i="28"/>
  <c r="AG8" i="28"/>
  <c r="AH8" i="28"/>
  <c r="AE8" i="28"/>
  <c r="AF9" i="28"/>
  <c r="AH9" i="28"/>
  <c r="AE9" i="28"/>
  <c r="AG9" i="28"/>
  <c r="AF6" i="28"/>
  <c r="AG6" i="28"/>
  <c r="AH6" i="28"/>
  <c r="AE6" i="28"/>
  <c r="AF10" i="28"/>
  <c r="AG10" i="28"/>
  <c r="AH10" i="28"/>
  <c r="AE10" i="28"/>
  <c r="AF4" i="28"/>
  <c r="AG4" i="28"/>
  <c r="AH4" i="28"/>
  <c r="AE4" i="28"/>
  <c r="AF5" i="28"/>
  <c r="AH5" i="28"/>
  <c r="AE5" i="28"/>
  <c r="AG5" i="28"/>
  <c r="AG3" i="28"/>
  <c r="AE3" i="28"/>
  <c r="AH3" i="28"/>
  <c r="AF3" i="28"/>
  <c r="AF7" i="28"/>
  <c r="AH7" i="28"/>
  <c r="AE7" i="28"/>
  <c r="AG7" i="28"/>
  <c r="AH12" i="30"/>
  <c r="AF12" i="30"/>
  <c r="AG12" i="30"/>
  <c r="AE12" i="30"/>
  <c r="AH20" i="30"/>
  <c r="AF20" i="30"/>
  <c r="AG20" i="30"/>
  <c r="AE20" i="30"/>
  <c r="AH32" i="30"/>
  <c r="AF32" i="30"/>
  <c r="AG32" i="30"/>
  <c r="AE32" i="30"/>
  <c r="AH39" i="30"/>
  <c r="AF39" i="30"/>
  <c r="AG39" i="30"/>
  <c r="AE39" i="30"/>
  <c r="AH47" i="30"/>
  <c r="AF47" i="30"/>
  <c r="AE47" i="30"/>
  <c r="AG47" i="30"/>
  <c r="AH55" i="30"/>
  <c r="AF55" i="30"/>
  <c r="AG55" i="30"/>
  <c r="AE55" i="30"/>
  <c r="AH63" i="30"/>
  <c r="AF63" i="30"/>
  <c r="AG63" i="30"/>
  <c r="AE63" i="30"/>
  <c r="AH67" i="30"/>
  <c r="AF67" i="30"/>
  <c r="AG67" i="30"/>
  <c r="AE67" i="30"/>
  <c r="AF5" i="30"/>
  <c r="AH5" i="30"/>
  <c r="AE5" i="30"/>
  <c r="AG5" i="30"/>
  <c r="AH9" i="30"/>
  <c r="AG9" i="30"/>
  <c r="AF9" i="30"/>
  <c r="AE9" i="30"/>
  <c r="AG13" i="30"/>
  <c r="AH13" i="30"/>
  <c r="AF13" i="30"/>
  <c r="AE13" i="30"/>
  <c r="AH17" i="30"/>
  <c r="AG17" i="30"/>
  <c r="AF17" i="30"/>
  <c r="AE17" i="30"/>
  <c r="AF21" i="30"/>
  <c r="AH21" i="30"/>
  <c r="AE21" i="30"/>
  <c r="AG21" i="30"/>
  <c r="AH25" i="30"/>
  <c r="AG25" i="30"/>
  <c r="AF25" i="30"/>
  <c r="AE25" i="30"/>
  <c r="AG29" i="30"/>
  <c r="AF29" i="30"/>
  <c r="AE29" i="30"/>
  <c r="AH29" i="30"/>
  <c r="AG33" i="30"/>
  <c r="AF33" i="30"/>
  <c r="AH33" i="30"/>
  <c r="AE33" i="30"/>
  <c r="AH40" i="30"/>
  <c r="AG40" i="30"/>
  <c r="AE40" i="30"/>
  <c r="AF40" i="30"/>
  <c r="AG44" i="30"/>
  <c r="AF44" i="30"/>
  <c r="AE44" i="30"/>
  <c r="AH44" i="30"/>
  <c r="AG48" i="30"/>
  <c r="AF48" i="30"/>
  <c r="AH48" i="30"/>
  <c r="AE48" i="30"/>
  <c r="AH52" i="30"/>
  <c r="AG52" i="30"/>
  <c r="AF52" i="30"/>
  <c r="AE52" i="30"/>
  <c r="AH56" i="30"/>
  <c r="AG56" i="30"/>
  <c r="AF56" i="30"/>
  <c r="AE56" i="30"/>
  <c r="AG60" i="30"/>
  <c r="AF60" i="30"/>
  <c r="AH60" i="30"/>
  <c r="AE60" i="30"/>
  <c r="AG64" i="30"/>
  <c r="AF64" i="30"/>
  <c r="AH64" i="30"/>
  <c r="AE64" i="30"/>
  <c r="AH68" i="30"/>
  <c r="AF68" i="30"/>
  <c r="AE68" i="30"/>
  <c r="AG68" i="30"/>
  <c r="AH72" i="30"/>
  <c r="AG72" i="30"/>
  <c r="AE72" i="30"/>
  <c r="AF72" i="30"/>
  <c r="AG4" i="30"/>
  <c r="AH4" i="30"/>
  <c r="AE4" i="30"/>
  <c r="AF4" i="30"/>
  <c r="AG6" i="30"/>
  <c r="AF6" i="30"/>
  <c r="AE6" i="30"/>
  <c r="AH6" i="30"/>
  <c r="AG10" i="30"/>
  <c r="AF10" i="30"/>
  <c r="AH10" i="30"/>
  <c r="AE10" i="30"/>
  <c r="AG14" i="30"/>
  <c r="AE14" i="30"/>
  <c r="AH14" i="30"/>
  <c r="AF14" i="30"/>
  <c r="AG18" i="30"/>
  <c r="AH18" i="30"/>
  <c r="AE18" i="30"/>
  <c r="AF18" i="30"/>
  <c r="AG22" i="30"/>
  <c r="AF22" i="30"/>
  <c r="AE22" i="30"/>
  <c r="AH22" i="30"/>
  <c r="AG26" i="30"/>
  <c r="AF26" i="30"/>
  <c r="AH26" i="30"/>
  <c r="AE26" i="30"/>
  <c r="AG30" i="30"/>
  <c r="AH30" i="30"/>
  <c r="AE30" i="30"/>
  <c r="AF30" i="30"/>
  <c r="AG34" i="30"/>
  <c r="AE34" i="30"/>
  <c r="AF34" i="30"/>
  <c r="AH34" i="30"/>
  <c r="AG37" i="30"/>
  <c r="AF37" i="30"/>
  <c r="AE37" i="30"/>
  <c r="AH37" i="30"/>
  <c r="AG41" i="30"/>
  <c r="AH41" i="30"/>
  <c r="AE41" i="30"/>
  <c r="AF41" i="30"/>
  <c r="AG45" i="30"/>
  <c r="AH45" i="30"/>
  <c r="AE45" i="30"/>
  <c r="AF45" i="30"/>
  <c r="AG49" i="30"/>
  <c r="AE49" i="30"/>
  <c r="AF49" i="30"/>
  <c r="AH49" i="30"/>
  <c r="AG53" i="30"/>
  <c r="AF53" i="30"/>
  <c r="AE53" i="30"/>
  <c r="AH53" i="30"/>
  <c r="AG57" i="30"/>
  <c r="AH57" i="30"/>
  <c r="AE57" i="30"/>
  <c r="AF57" i="30"/>
  <c r="AG61" i="30"/>
  <c r="AH61" i="30"/>
  <c r="AE61" i="30"/>
  <c r="AF61" i="30"/>
  <c r="AG65" i="30"/>
  <c r="AE65" i="30"/>
  <c r="AF65" i="30"/>
  <c r="AH65" i="30"/>
  <c r="AG69" i="30"/>
  <c r="AF69" i="30"/>
  <c r="AE69" i="30"/>
  <c r="AH69" i="30"/>
  <c r="AE73" i="30"/>
  <c r="AG73" i="30"/>
  <c r="AH73" i="30"/>
  <c r="AF73" i="30"/>
  <c r="AH8" i="30"/>
  <c r="AF8" i="30"/>
  <c r="AG8" i="30"/>
  <c r="AE8" i="30"/>
  <c r="AH16" i="30"/>
  <c r="AF16" i="30"/>
  <c r="AG16" i="30"/>
  <c r="AE16" i="30"/>
  <c r="AH24" i="30"/>
  <c r="AF24" i="30"/>
  <c r="AG24" i="30"/>
  <c r="AE24" i="30"/>
  <c r="AH28" i="30"/>
  <c r="AF28" i="30"/>
  <c r="AG28" i="30"/>
  <c r="AE28" i="30"/>
  <c r="AH36" i="30"/>
  <c r="AF36" i="30"/>
  <c r="AG36" i="30"/>
  <c r="AE36" i="30"/>
  <c r="AH43" i="30"/>
  <c r="AF43" i="30"/>
  <c r="AG43" i="30"/>
  <c r="AE43" i="30"/>
  <c r="AH51" i="30"/>
  <c r="AF51" i="30"/>
  <c r="AG51" i="30"/>
  <c r="AE51" i="30"/>
  <c r="AH59" i="30"/>
  <c r="AF59" i="30"/>
  <c r="AG59" i="30"/>
  <c r="AE59" i="30"/>
  <c r="AH71" i="30"/>
  <c r="AF71" i="30"/>
  <c r="AG71" i="30"/>
  <c r="AE71" i="30"/>
  <c r="AH3" i="30"/>
  <c r="AG3" i="30"/>
  <c r="AF3" i="30"/>
  <c r="AE3" i="30"/>
  <c r="AH7" i="30"/>
  <c r="AG7" i="30"/>
  <c r="AF7" i="30"/>
  <c r="AE7" i="30"/>
  <c r="AH11" i="30"/>
  <c r="AF11" i="30"/>
  <c r="AE11" i="30"/>
  <c r="AG11" i="30"/>
  <c r="AH15" i="30"/>
  <c r="AF15" i="30"/>
  <c r="AG15" i="30"/>
  <c r="AE15" i="30"/>
  <c r="AH19" i="30"/>
  <c r="AG19" i="30"/>
  <c r="AE19" i="30"/>
  <c r="AF19" i="30"/>
  <c r="AH23" i="30"/>
  <c r="AG23" i="30"/>
  <c r="AF23" i="30"/>
  <c r="AE23" i="30"/>
  <c r="AF27" i="30"/>
  <c r="AH27" i="30"/>
  <c r="AE27" i="30"/>
  <c r="AG27" i="30"/>
  <c r="AF31" i="30"/>
  <c r="AH31" i="30"/>
  <c r="AG31" i="30"/>
  <c r="AE31" i="30"/>
  <c r="AH35" i="30"/>
  <c r="AG35" i="30"/>
  <c r="AE35" i="30"/>
  <c r="AF35" i="30"/>
  <c r="AG38" i="30"/>
  <c r="AF38" i="30"/>
  <c r="AE38" i="30"/>
  <c r="AH38" i="30"/>
  <c r="AF42" i="30"/>
  <c r="AH42" i="30"/>
  <c r="AE42" i="30"/>
  <c r="AG42" i="30"/>
  <c r="AH46" i="30"/>
  <c r="AG46" i="30"/>
  <c r="AE46" i="30"/>
  <c r="AF46" i="30"/>
  <c r="AH50" i="30"/>
  <c r="AG50" i="30"/>
  <c r="AE50" i="30"/>
  <c r="AF50" i="30"/>
  <c r="AG54" i="30"/>
  <c r="AF54" i="30"/>
  <c r="AE54" i="30"/>
  <c r="AH54" i="30"/>
  <c r="AF58" i="30"/>
  <c r="AH58" i="30"/>
  <c r="AG58" i="30"/>
  <c r="AE58" i="30"/>
  <c r="AH62" i="30"/>
  <c r="AG62" i="30"/>
  <c r="AF62" i="30"/>
  <c r="AE62" i="30"/>
  <c r="AH66" i="30"/>
  <c r="AG66" i="30"/>
  <c r="AE66" i="30"/>
  <c r="AF66" i="30"/>
  <c r="AG70" i="30"/>
  <c r="AF70" i="30"/>
  <c r="AH70" i="30"/>
  <c r="AE70" i="30"/>
</calcChain>
</file>

<file path=xl/sharedStrings.xml><?xml version="1.0" encoding="utf-8"?>
<sst xmlns="http://schemas.openxmlformats.org/spreadsheetml/2006/main" count="1454" uniqueCount="559">
  <si>
    <t>№</t>
  </si>
  <si>
    <t>საიდენტიფიკაციო კოდი</t>
  </si>
  <si>
    <t>დაწესებულების დასახელება</t>
  </si>
  <si>
    <t>რაიონი</t>
  </si>
  <si>
    <t>მისამართი</t>
  </si>
  <si>
    <t xml:space="preserve"> ნეონატალური საწოლფონდი სულ</t>
  </si>
  <si>
    <t>პედიატრიული საწოლფონდი სულ</t>
  </si>
  <si>
    <t>მოზრდილთა საწოლფონდი სულ</t>
  </si>
  <si>
    <t>ოტორინოლარინგოლოგია</t>
  </si>
  <si>
    <t>უროლოგია</t>
  </si>
  <si>
    <t xml:space="preserve">ინფორმაცია კადრების შესახებ  (მიუთითეთ რაოდენობა): </t>
  </si>
  <si>
    <t>რადიაციული ტექნოლოგი</t>
  </si>
  <si>
    <t>სამედიცინო ფიზიკოსი</t>
  </si>
  <si>
    <t>სახელმწიფო/კერძო</t>
  </si>
  <si>
    <t>სტაციონარული ნებართვის დანართები საქმიანობებზე (ჩამოთვალეთ სიტყვიერად)</t>
  </si>
  <si>
    <t>ექიმ-სპეციალისტების საერთო რაოდენობა </t>
  </si>
  <si>
    <t>უმაღლესი არასამედიცინო განათლების მქონე ლაბორანტების საერთო რაოდენობა </t>
  </si>
  <si>
    <t>პროფესიული განათლების მქონე ლაბორანტები  საერთო რაოდენობა </t>
  </si>
  <si>
    <t>ექთნების საერთო რაოდენობა </t>
  </si>
  <si>
    <t>ბებიაქალების საერთო რაოდენოა </t>
  </si>
  <si>
    <t>ექთნის თანაშემწეების საერთო რაოდენობა </t>
  </si>
  <si>
    <t>სანიტრების საერთო რაოდენობა </t>
  </si>
  <si>
    <t>ფარმაცევტების საერთო რაოდენობა </t>
  </si>
  <si>
    <t>ადმინისტრაციული პერსონალის საერთო რაოდენობა </t>
  </si>
  <si>
    <t>ტექნიკური სპეციალისტების საერთო რაოდენობა </t>
  </si>
  <si>
    <t>ქვეტიპი იმ შემთხვევაში თუ კლინიკა სპეციალიზირებულია მიუთითეთ პროფილი (B ______ )</t>
  </si>
  <si>
    <t>კერძო</t>
  </si>
  <si>
    <t>A</t>
  </si>
  <si>
    <t>სახელმწიფო</t>
  </si>
  <si>
    <t>B</t>
  </si>
  <si>
    <t>C</t>
  </si>
  <si>
    <t>Bcor</t>
  </si>
  <si>
    <t>-</t>
  </si>
  <si>
    <t xml:space="preserve">C </t>
  </si>
  <si>
    <t>_</t>
  </si>
  <si>
    <t>Bob&amp;G</t>
  </si>
  <si>
    <t>BF</t>
  </si>
  <si>
    <t xml:space="preserve">B </t>
  </si>
  <si>
    <t>ევექსი</t>
  </si>
  <si>
    <t>სს სამედიცინო კორპორაცია ევექსი - ონკოლოგიის ცენტრი</t>
  </si>
  <si>
    <t xml:space="preserve">ქუთაისი </t>
  </si>
  <si>
    <t>ჯავახიშვილის ქ. # 83- 85</t>
  </si>
  <si>
    <t xml:space="preserve">სტაციონარული დაწესებულების ნებართვა;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გინეკოლოგიური პროფილის საქმიანობა; კომპიუტერული ტომოგრაფიული კვლევა; ონკოლოგია; რეანიმაცია; გადაუდებელი სამედიცინო დახმარება; ქირურგიული პროფილის საქმიანობა; </t>
  </si>
  <si>
    <t>ქუთაისის საეკლესიო საავადმყოფო-წმინდა დავით აღმაშენებლის სახელობის ქსენონი</t>
  </si>
  <si>
    <t>ახალგაზრდობის გამზ. N21</t>
  </si>
  <si>
    <t>მზა წამლის ფორმების, მათ შორის სპეც. კონტროლს დაქვემდებარებული სამკ. საშ. გაცემა, გსდ EMERGENCY, ლაბორატორიული საქმიანობა – იმუნოლოგიური და სეროლოგიური დიაგნოსტიკა, ლაბ. საქმიანობა – ბიოქიმიური დიაგნოსტიკა, ლაბ. საქმ. – კლინიკური დიაგნოსტიკა, ოტორინოლარინგოლოგია, ინფექციური დაავადებების მკურნალობა, რადიოლოგიური საქმიანობა – რენტგენოლოგიური დიაგნოსტიკა, რეანიმაცია, სამეანო გინეკოლოგიური პროფილის საქმიანობა – გინეკოლოგია, ნეიროქირურგია, ქირურგიული პროფილის საქმიანობა, ონკოლოგია, რადიოლოგიური საქმიანობა – კტ კვლევა, მოზრდილთა ნეფროლოგიური სტაც. საქმიანობა,  მოზრდილთა ნერვულ სნეულებათა სტაც. საქმიანობა, მოზრდილთა პროქტოლოგიური სტაც. საქმიანობა, მოზრდილთა კომბუსტიოლოგიური სტაც. საქმიანობა, მოზრდილთა ენდოკრინულ ავადმყოფობათა სტაც. საქმიანობა, თერაპიული სტაც. საქმიანობა, მოზრდილთა კარდიორევმატოლოგიური სტაც. საქმიანობა, მოზრდილთა უროლოგიური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 მოზრდილთა ჩირქოვანი ქირურგიის სტაც. საქმიანობა, მოზრდილთა ტრავმატოლოგიურ–ორთოპედიული სტაც. საქმიანობა, მოზრდილთა კრიტიკული მედიცინის სტაც. საქმიანობა.</t>
  </si>
  <si>
    <t>სს’’სამედიცინო კორპორაცია ევექსი’’-წმინდა ნიკოლოზის სახ.სამედიცინო ცენტრი.</t>
  </si>
  <si>
    <t>პ.იაშვილის 9/11</t>
  </si>
  <si>
    <t>ქირურგია,გინეკოლოგია,რადიოლოგია-კომპიუტერული ტომოგრაფია,ოტორინოლარინგოლოგია,ოფთალმოლოგია,რეანიმაცია,გადაუდებელი ემერჯენსი,ონკოლოგია,რადიოლოგია-რენტგენოლოგიური საქმიანობა,ლაბორატორიული საქმიანობა-იმუნოლოგიური და სეროლოგიური საქმიანობა,ბიოქიმიური დიაგნოსტიკა,კლინიკური დიაგნოსტიკა.სტაციონარული დაწესებულების ნებართვა,კარდიოლოგია.</t>
  </si>
  <si>
    <t>შპს ,,ლჯ და კომპანია - დასავლეთ საქართველოს ტუბერკულოზისა და ინფექციურ პათოლოგიათა ცენტრი“</t>
  </si>
  <si>
    <t>ქალაქი ქუთაისი, ჩხობაძის ქუჩა N 20</t>
  </si>
  <si>
    <t>სტაციონარული დაწესებულების ნებართვა; გადაუდებელი სამედიცინო დახმარება - EMERGENCY; რეანიმაცია; ინფექციური დაავადებების მკურნალობა; ფთიზიატრია;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</si>
  <si>
    <t>შ.პ.ს "კლინიკა ბომონდი"</t>
  </si>
  <si>
    <t>ზ.გამსახურდიას გამზირი N 163/ ზ.გამსახურდიას გამზირი    I შეს. N 15  ნაკვეთი N 1; N 2</t>
  </si>
  <si>
    <t xml:space="preserve">სამეანო -ნეონატალური   ,ემერჯენსი,                                                                                                კლინიკური დიაგნოსტიკა (ლაბორატორ. საქმიანობა), ბიოქიმიური დიაგნოსტიკა ( ლაბორ. საქმიანობა), იმუნოლოგიური და სეროლოგიური დიაგნოსტიკა (ლაბ. საქმიანობა),                                                                                                       ნეიროქირურგია,         ოტორინოლარინგოლოგია, რეანიმაცია , გინეკოლოგიური პროფილის საქმიანობა,     ოფთალმოლოგია,                                                         რადიოლოგიური სამქმიანობა( კომპიუტერულ-ტომოგრაფიული კვლევა) ,     რადიოლოგიური საქმიანობა რენტგენოლოგიური დიაგნოსტიკა ,      ონკოლოგია,                                                                                       ქირურგიული პროფილის საქმიანობა </t>
  </si>
  <si>
    <t>შპპ მეტაკოს წარმომადგენლობა საქართველოში ნეფროლოგიისა და ჰემოდიალიზის ცენტრი</t>
  </si>
  <si>
    <t>ქ.ქუთაისი,გ.ტაბიძის N72 დ</t>
  </si>
  <si>
    <t xml:space="preserve">დიალიზი; გადაუდებელი სამედიცინო დახმარება-Emergency;სტაციონარული დაწესებულების ნებართვა;რეანიმაცია;რადიოლოგიური საქმიანობა-რენტგენოლოგიური დიაგნოსტიკა; ლაბორატორიული საქმიანობა-კლინიკური დიაგნოსტიკა-იმუნოლოგიური და სეროლოგიური დიაგნოსტიკა- ბიოქიმიური დიაგნოსტიკა. </t>
  </si>
  <si>
    <t>შპს ,,კადუცეი"</t>
  </si>
  <si>
    <t>ო.ჩხობაძის #20</t>
  </si>
  <si>
    <t>BN</t>
  </si>
  <si>
    <t>სტაციონარული ნებართვა; ნარკოლოგია.</t>
  </si>
  <si>
    <t>შპს ,,მარი - T ''</t>
  </si>
  <si>
    <t>სულხან-საბას გამზირი 81</t>
  </si>
  <si>
    <t>სტაციონარული ნებართვა; ოტორინოლარინგოლოგია;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t>
  </si>
  <si>
    <t>შპს #3 სამშობიარო სახლი</t>
  </si>
  <si>
    <t>ქუთაისი  ჯავახიშვილის #11</t>
  </si>
  <si>
    <t>სანებართვო მოწმობა : რეანიმაცია:ონკოლოგია:ქირურგიული პროფილის საქმიანობა:  მეანობა : ნეონატოლოგია : სამეანო გინეკოლოგიური პროფილის საქმიანობა- გინეკოლოგია: ლაბორატორიული საქმიანობა-იმუნოლოგიური და სეროლოგიური დიაგნოსტიკა:  ლაბორატორიული საქმიანობა -- ბიოქიმიური დიაგნოსტიკა:  ლაბორატორიული საქმოანობა -კლინიკური დიაგნოსტიკა: გადაუდებელი სამედიცინო დახმარება EMERGENCY</t>
  </si>
  <si>
    <t>შპს ,,ქუთაისი ფსიქიკური ჯანმრთელობის ცენტრი""</t>
  </si>
  <si>
    <t>ჩხობაძის #20</t>
  </si>
  <si>
    <t>სტაციონარული ნებართვა; ლაბორატორიული საქმიანობა - კლინიკური დიაგნოსტიკა; ავტორიზებული აფთიაქი</t>
  </si>
  <si>
    <t>შპს ,,ჰოსპიტალ სერვისი"</t>
  </si>
  <si>
    <t>სტაციონარული ნებართვა, ინფექციური, პალიატიური,ნარკოლოგია,ონკოლოგია</t>
  </si>
  <si>
    <t>ო.ჩხობაძის #16</t>
  </si>
  <si>
    <t>გადაუდებელი სამედიცინო დახმარება; რეანიმაცია;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ლაბორატორიული საქმიანობა-კლინიკური დიაგნოსტიკა.</t>
  </si>
  <si>
    <t>შპს აკ.ზ.ცხაკაიას სახ. დასავლეთ საქ. ინტერვენციული მედიცინის ეროვნული ცენტრი"</t>
  </si>
  <si>
    <t>ჯავახიშვილის ქ. # 83/ა</t>
  </si>
  <si>
    <t xml:space="preserve">სტაციონარული დაწესებულების ნებართვა;  ქირურგიული პროფილის საქმიანობა; რეანიმაცია; დიალიზი; ონკოლოგია; ნეიროქირურგია; გინეკოლოგიური პროფილის საქმიანობა;კომპიუტერული ტომოგრაფიული კვლევა;  რადიოლოგიური საქმიანობა - რენტგენოლოგიური დიაგნოსტიკა; ნეონატოლოგია; ემერჯენსი- გადაუდებელი სამედიცინო დახმარება; ინფექციურ დაავადებათა მკურნალობა; სასწრაფო სამედიცინო დახმარების ლიცენზია; პათოლოგანატომური საქმიანობის ლიცენზია; ოფთალმოლოგია; ავტორიზებული აფთიაქის ნებართვა; ბირთვული და რადიაციული საქმიანობის ლიცენზია; მზა წამლის ფორმების, მატ შორის სპეციალურ კონტროლს დაქვემდებარებული სამკურნალო საშუალებების გაცემა; ინტერვენციული კარდიოლოგია; ახალშობილთა ინტენსიური მოვლა; ოტორინოლარინგოლოგია; ორგანოების და ქსოვილების აღება, შენახვა, გადანერგვა; საწარმოო ტრასფუზიოლოგიური საქმიანობის ლიცენზია;   </t>
  </si>
  <si>
    <t>შპს დ.მხეიძის სახელობის ყელ-ყურ-ცხვირის კლინიკა "გიდი"</t>
  </si>
  <si>
    <t>კ.კიბორძალიძის 9</t>
  </si>
  <si>
    <t>B-ოტორინოლარინგოლოგია</t>
  </si>
  <si>
    <t>სტაც.დაწესებულების ნებართვა.დანართი-ოტორინოლარინგოლოგია.რენტგენოლოგიური დიაგნოსტიკა.</t>
  </si>
  <si>
    <t xml:space="preserve">შპს "თანამედროვე სამედიცინო ტექნოლოგიების დასავლეთის  რეგიონალური ცენტრი" 
</t>
  </si>
  <si>
    <t>ქ. ქუთაისი, ფოთის ქუჩა #40</t>
  </si>
  <si>
    <t>AC</t>
  </si>
  <si>
    <t>1. სტაციონარული დაწესებულების ნებართვა; 
2. რადიოლოგიური საქმიანობა - კომპიუტერულ-ტომოგრაფიული დიაგნოსტიკა;
3. რადიოლოგიური საქმიანობა - რენტგენოლოგიური დიაგნოსტიკა;                                   4. რეანიმაცია;                                                                                                                                  5. ქირურგიული პროფილის საქმიანობა;
6. ოტორინოლარინგოლოგია;
7. ოფთალმოლოგია;
8. ონკოლოგია;       9. დიალიზი;                                              10. გადაუდებელი სამედიცინო დახმარება- Emergency;
11. გინეკოლოგიური პროფილის საქმიანობა;
12. ინტერვენციული კარდიოლოგია;                                                                              13. ბირთვული და რადიაციული საქმიანობის ლიცენზია;                                                                                         14. ორგანოებისა და ქსოვილების აღება, შენახვა და გადანერგვა;</t>
  </si>
  <si>
    <t>211357663_5</t>
  </si>
  <si>
    <t>შპს თვალის მიკროქირურგიის  ჯავრიშვილის კლინიკა ,,ოფთალმიჯი"'</t>
  </si>
  <si>
    <t>ირ.აბაშიძის გამზირი #12</t>
  </si>
  <si>
    <t>სტაციონარული ნებართვა; ოფთალმოლოგია</t>
  </si>
  <si>
    <t>შპს "მულტიპროფილური ჰოსპიტალი - მედიქალ სიტი და ინფექციურ დაავადებათა მართვის ცენტრი"</t>
  </si>
  <si>
    <t>ქუთაისი ფოთის ქუჩა 40</t>
  </si>
  <si>
    <t>ინფექციურ დაავადებათა მკურნალობა; ფთიზიატრია; ონკოლოგია; ქირურგია; გინეკოლოგია; რეანიმაცია; გადაუდებელი სამედიცინო დახმარების(EMERGENCY)  რადიოლოგია; ოფთალმოლოგია; ოტორინოლარინგოლოგია; კლინიკური დიაგნოსტიკა; ბიოქიმიური დიაგნოსტიკა; იმუნოლოგიური და სეროლოგიური დიაგნოსტიკა; მიკრობიოლოგიური  დიაგნოსტიკა;</t>
  </si>
  <si>
    <t>შპს უნიქალმედი</t>
  </si>
  <si>
    <t>წერეთლის მე-5 შესახვ.N4</t>
  </si>
  <si>
    <t>სტაციონარული დაწესებულების ნებართვა, გადაუდებელი სამედიცინო დახმარება EMERGENCY, რადიოლოგიური საქმიანობა-რენტგენოლოგიური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რეანიმაცია, ქირურგიული პროფილის საქმიანობა, გინეკოლოგიური პროფილის საქმიანობა, დიალიზი, ონკოლოგია</t>
  </si>
  <si>
    <t>შპს "ქუთაისის ცენტრალური საავადმყოფო"</t>
  </si>
  <si>
    <t>ქუთაისი სოლომონ 1 N 10</t>
  </si>
  <si>
    <t>შპს" ქუთაისის ცენტრალური საავადმყოფო",ინტერვენციული კარდიოლოგია,რადიოლოგიური საქმიანობა-კომპიუტერული ტომოგრაფიული კვლევა,ნეიროქირურგია,რადიოლოგიური საქმიანობა-რენტგენოლოგიური დიაგნოსტიკა,ქირურგიული პროფილის საქმიანობა,რეანიმაცია,გადაუდებელი სამედიცინო დახმარება-EMERGENCY,ონკოლოგია,ოტორინოლარინგოლოგია,სამიანო -გინეკოლოგიური პროფილის საქმიანობა-გინეკოლოგია,ლაბორატორიული საქმიანობა-კლინიკური დიაგნოსტიკა,ლაბორატორიული საქმიანობა-ბიოქიმიურიდიაგნოსტიკა,ლაბორატორიული საქმიანობა-იმუნოლოგიური და სეროლოგიური დიაგნოსტიკა.</t>
  </si>
  <si>
    <t>მ. იაშვილის სახელობის ბათუმის დედათა და ბავშვთა ცენტრალური ჰოსპიტალი</t>
  </si>
  <si>
    <t>ბათუმი</t>
  </si>
  <si>
    <t>აეროპორტის გზატკეცილი 64</t>
  </si>
  <si>
    <t xml:space="preserve">ქირურგიული პროფილის საქმიანობა; რეანიმაცია;რადიოლოგიური საქმიანობა; ინფექციურ დაავადებების მკურნალობა; ოტორინოლარინგოლოგია, ნეიროქირურგია, გინეკოლოგიური პროფილის საქმიანობა; ოფთალმოლოგია; სამეანო-ნეონატალური საქმიანობა; ახალშობილთა ინტენსიური მოვლა, გადაუდებელი სამედიცინო დახმარება; ლაბორატორიული საქმიანობა-კლინიკური დიაგნოსტიკა, ლაბორატორიული საქმიანობა- ბიოქიმიური დიაგნოსტიკა, ლაბორატორიული საქმიანობა-იმუნოლოგიური და სეროლოგიური დიაგნოსტიკა. </t>
  </si>
  <si>
    <t>სს „სამედიცინო კორპორაცია ევექსი“  ბათუმის რეფერალური ჰოსპიტალი</t>
  </si>
  <si>
    <t xml:space="preserve"> ბაგრატიონის  125</t>
  </si>
  <si>
    <t>ქირურგიული პროფილის საქმიანობა;რეანიმაცია;ონკოლოგია:რადიოლოგიური საქმიანობა რენტგენოლოგოიური დიაგნოსტიკა:ოტორინოლარინგოლოგია:რადიოლოგიური საქმიანობა-კომპიუტერულ-ტოოგრაფიული კვლევა: გინეკოლოგიური პროფილის საქმიანობა:ოფთალმოლოგია:EMERGENCY:ლაბორატორიული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ინტერვენციული კარდიოლოგია: დიალიზი: ეიროქირურგია: ორგანოს, ორგანოთა ნაწილების, ქსოვილების დაუჯრედების აღება და/ან შენახვა და/ან გადანერგვა: საწარმოო ტრანსფუზიოლოგიური სამიანობა</t>
  </si>
  <si>
    <t>სს მეზღვაურთა სამედიცინო ცენტრი 2010</t>
  </si>
  <si>
    <t>ტაბიძის ქ N 2 ა</t>
  </si>
  <si>
    <t>ზოგადი ქირურგია(მოზრდილთა სტაც.დახმარება),უროლოგია (მოზრდილთა),ოფთალმლოგია(მოზრდილთა),ოტორინოლარინგოლოგია-მათ შორის სურდოლოგია( მოზრდილთა)</t>
  </si>
  <si>
    <t>შ.პ.ს. "სალიხ აბაშიძის ინფექციური პათოლოგიის, შიდსის
 და ტუბერკულოზის რეგიონული ცენტრი</t>
  </si>
  <si>
    <t>ქათამაძის 11, თაბუკაშვილის 17</t>
  </si>
  <si>
    <t>B ინფექციური სნეულებები; ფტიზიატრია</t>
  </si>
  <si>
    <t>ფტიზიატრია, ინფექციური დაავადებების მკურნალობა,
რადიოლოგიური საქმიანობა- რენდგენოლოგიური დიაგნოს
ტიკა, რეანიმაცია,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</si>
  <si>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შპს  "ბათუმის  სამედიცინო  ცენტრი"</t>
  </si>
  <si>
    <t>ბათუმი, კახაბერის ქ.N36</t>
  </si>
  <si>
    <t>ფსიქიატრია;   სამეანო-ნეონატალური საქმიანობა;  გინეკოლოგიური პროფილის საქმიანობა;  რეანიმაცია;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რადიოლოგიური საქმიანობა - რენტგენოლოგიური დიაგნოსტიკა</t>
  </si>
  <si>
    <t>შპს ,,ქართულ- ამერიკული რეპროდუქციული კლინიკა რეპროარტი - ბათუმი''</t>
  </si>
  <si>
    <t>ბათუმი ვ.გორგასლის ქ. #159</t>
  </si>
  <si>
    <t>შპს ,,ქ. ბათუმის რესპუბლიკური კლინიკური საავადმყოფო“</t>
  </si>
  <si>
    <t>ქ.ბათუმი, ტბელ აბუსერიძის ქ. #2</t>
  </si>
  <si>
    <t>სტაციონარული; დიალიზი; რადიოლოგიური საქმიანობა-რენტგენოლოგიური დიაგნოატიკა; რადიოლოგიური საქმიანობა-კომპიუტერულ-ტომოგრაფიული კვლევა; რეანიმაცია; ქირურგიული პროფილის საქმიანობა; ნეიროქირურგია; სამეანო-გინეკოლოგიური პროფილის საქმიანობა-გინეკოლოგია; ონკოლოგია; ოტორინოლარინგოლოგია; ოფთალმოლოგია; გადაუდებელი სამედიცინო დახმარება  (EMERGENCY); ლაბორატორიული საქმიანობა -კლინიკური დიაგნოსტიკა;  ლაბორატორიული საქმიანობა -ბიოქიმიური  დიაგნოსტიკა;  ავტორიზებული აფთიაქის ნებართვა;  მზა წამლის, მათ შორის სპეციალურ კონტროლს დაქვემდებარებული სამკურნალო საშუალებების გაცემა.</t>
  </si>
  <si>
    <t>შპს "მედემერჯენსი"</t>
  </si>
  <si>
    <t>ქ. ბათუმი, მელიქიშვილის 102ბ</t>
  </si>
  <si>
    <t>C'</t>
  </si>
  <si>
    <t>ქირურგიული პროფილის საქმიანობა, რადიოლოგიური საქმიანობა-რენტგენოლოგიური დიაგნოსტიკა, ნეიროქირურგია, რეანიმაცია, ონკოლოგია, ოტოლარინგოლოგია, ოფთალმოლოგია, გინეკოლოგიური პროფილის საქმიანობა, სამეანო-ნეონატალური საქმიანობა, ლაბორატორიული საქმიანობა: კლინიკური დიაგნოსტიკა, ბიოქიმიური დიაგნოსნიკა, იმუნოლოგიური და სეროლოგიური დიაგნოსტიკა, გადაუდებელი სამედიცინო დახმარება (EMERGENSY)</t>
  </si>
  <si>
    <t>შპს მაღალტექნოლოგიური  ჰოსპიტალი მედცენტრი</t>
  </si>
  <si>
    <t>ქ.ბათუმი, პუშკინის 118/120</t>
  </si>
  <si>
    <t>ზოგადი ქირურგია, გინეკოლოგიური ფროფილის საქმიანობა, ინტერვენციული კარდიოლოგია, დიალიზი, ონკოლოგია,ნეიროქირურგია,რეანიმაცია, ემერჯენსი,რადიოლოგია, ოტორინოლარინგოლოგია,
ლაბორატორია</t>
  </si>
  <si>
    <t>შპს"BROTHERS"</t>
  </si>
  <si>
    <t>გენ.აბაშიძის 14</t>
  </si>
  <si>
    <t xml:space="preserve"> A</t>
  </si>
  <si>
    <t>AD</t>
  </si>
  <si>
    <t>005254,005253,004729,004728,003949,003950,003952,003951,003636,003970,
003748,000445,000427,003637,003640,003651,003641,003634,003643,003635,
003799,003639,</t>
  </si>
  <si>
    <t>შპს "საგიტარიუსი მეზღვაურთა სამედიცინო ცენტრი"</t>
  </si>
  <si>
    <t>ზურაბ გორგილაძის ქ. N 91</t>
  </si>
  <si>
    <t>შპს. BATUM IVF CENTER</t>
  </si>
  <si>
    <t>ქ.ბათუმი აეროპორტის გზატკეცილი N-122</t>
  </si>
  <si>
    <t xml:space="preserve">მეანობა გინეკოლოგია, ქსოვილების აღება ,შენახვა , გადანერგვა </t>
  </si>
  <si>
    <t>შპს ქ.ბათუმის მრავალპროფილიანი სამშობიარო სახლი</t>
  </si>
  <si>
    <t>რუსთაველის 39</t>
  </si>
  <si>
    <t>სამეანო-ნეონატალური,გინეკოლოგია,ქირურგია,რეანიმაც ია,გადაუდებელი ამბულატორია,ლაბორატორიაიმუნოლოგიური და სეროლოგიური;ბიოქიმიური;კლინიკური)</t>
  </si>
  <si>
    <t>შპს,,ირის ბორჩაშვილის სახ. ჯანმრთელობის ცენტრი მედინა"</t>
  </si>
  <si>
    <t>ბათუმი იურ:მაზნიაშვილის 18        ფაქტ:ფრიდონ ხალვაშის გამზ 237</t>
  </si>
  <si>
    <t>ოტორინოლარინგოლოგია; ქირურგიული პროფილის საქმიანობა; ორგანოებისა და ქსოვილების აღება, შენახვა, გადანერგვა; ონკოლოგია; სამეანო–გინეკოლოგიური პროფილის საქმიანობა–გინეკოლოგია; სამეანო–ნეონატალური საქმიანობა; ახალშობილთა ინტენსიური მოვლა; ნეიროქირურგია; ინფექციური დაავადებების მკურნალობა; რეანიმაცია; რადიოლოგიური საქმიანობა–რენტგენოლოგიური დიაგნოსტიკა;რადიოლოგიური საქმიანობა–კომპიუტერულ–ტომოგრაფიული კვლევა; ინტერვენციული კარდიოლოგია; გადაუდებელი სამედიცინო დახმარება–EMERGENCY; ლაბორატორიული საქმიანობა–კლიუნიკური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 საწარმოო ტრანსფუზიოლოგიური საქმიანობის ლიცენზია; ბირთვული და რადიაციული საქმიანობის ლიცენზია; პათოლოგ–ანატომიური საქმიანობის ლიცენზია;  ავტორიზებული აფთიაქის ნებართვა; მზა წამლის ფორმების, მათ სორის სპეციალურ კონტროლს დაქვემდებარებული სამკურნალო საშუალებების გაცემა.</t>
  </si>
  <si>
    <t>ა(ა)იპ ნიუ ვიჟენ საუნივერსიტეტო ჰოსპიტალი</t>
  </si>
  <si>
    <t>-ლუბლიანას ქ.13/მ.ჭიაურელის 6</t>
  </si>
  <si>
    <t>ქირურგია, ონკოლოგია, ოფთალმოლოგია, ოტორინოლარინგოლოგია, გინეკოლოგია, ნეიროქირურგია, რეანიმაცია, გადაუდებელი სამედიცინო დახმარება, ლაბორატორია, ბიოქიმია, იმუნო-სეროლოგია.</t>
  </si>
  <si>
    <t>შპს „ბაიები“</t>
  </si>
  <si>
    <t>თბილისი</t>
  </si>
  <si>
    <t>ბეჟან კალანდაძის 26</t>
  </si>
  <si>
    <t>თბილისის ბავშვთა ინფექციური კლინიკური საავადმყოფო</t>
  </si>
  <si>
    <t>თბილისი ჩიქოვანის #14</t>
  </si>
  <si>
    <t xml:space="preserve">C  </t>
  </si>
  <si>
    <t>სტაციონარული დაწესებულების ნებართვა, რეანიმაცია, ინფექციური დაავადებების მკურნალობა, რადიოლოგიური საქმიანობა-რენდგენოლოგიური დიაგნოსტიკა, ლაბორატორიული საქმიანობის: კლინიკური დიაგნოსტიკა,ბიოქიმიური დიაგნოსტიკა, მიკრობიოლოგიური დიაგნოსტიკა.</t>
  </si>
  <si>
    <t>ქ. თბილისი</t>
  </si>
  <si>
    <t xml:space="preserve"> დასახლება დიდი დიღომი, მირიან მეფის N11ბ</t>
  </si>
  <si>
    <t>ქირურგიული; გინეკოლოგიური;რეანიმაცია;რადიოლოგია;ოტალმოლოგია;ოტორინოლარინგოლოგია;ლაბორატორია(კლინიკური/ბიოქიმიური დიაგნოსტიკა)</t>
  </si>
  <si>
    <t>შპს გლობალმედი</t>
  </si>
  <si>
    <t>ყიფშიძის 3ბ</t>
  </si>
  <si>
    <t>000759</t>
  </si>
  <si>
    <t>შპს „ დიაკორი “</t>
  </si>
  <si>
    <t>ლუბლიანას ქ N5</t>
  </si>
  <si>
    <t>სტაციონარულიდაწესებულების ნებართვა, ინფექციური სნეულებანი, ენდოსკოპია, ლაბორატორია, რადიოლოგია, ბირთვული და რადიაციული საქმიანობის ლიცენზია.</t>
  </si>
  <si>
    <t>შ.პ.ს "ემ-ემ-ტე ჰოსპიტალი"</t>
  </si>
  <si>
    <t>თბილისი, ლუბლიანას ქ.#5 (მეცხრე სართული)</t>
  </si>
  <si>
    <t>უროლოგია, გინეკოლოგია C</t>
  </si>
  <si>
    <t xml:space="preserve">1. სტაციონარული დაწესებულების; 
2. სამეანო-გინეკოლოგიური პროფილის საქმიანობა- გინეკოლოგია;
3. ქირურგ. პროფ. საქმიანობა;
4. მზა წამლების ფორმების, მათ შორის სპეციალურ კონტროლს დაქვემდებარებული სამკურნალო საშუალების გაცემა.
5. ავტორიზებული აფთიაქის ნებით.
6. რეანიმაცია.
7. ლაბორატორიული საქმიანობა- კლინიკური დიაგნოსტიკა.
8. ლაბორატორიული საქმიანობა, იმუნოლოგიური  და სეროლოგიური დიაგნოსტიკა; 9. ლაბორატორიული საქმიანობა - ბიოქიმიური დიაგნოსტიკა; 10. ბირთვული და რადიაციული საქმიანობის ლიცენზია
</t>
  </si>
  <si>
    <t>ვ.ივერიელის სახ. ენდოკრინოლოგია, მეტაბოლოგია, დიეტოლოგიის ცენტრი "ენმედიცი"</t>
  </si>
  <si>
    <t>ქ. თბილისი, წინანდლის ქ. N9</t>
  </si>
  <si>
    <t>ენდოკრინოლოგია</t>
  </si>
  <si>
    <t xml:space="preserve"> 1. სტაციონარული დაწესებულების ნებართვა 2. ქირურგიული პროფილის საქმიანობა 3. სამეანო-გინეკოლოგიური პროფილის საქმიანობა - გინეკოლოგია 4. რეანიმაციული მომსახურება 5. ოფთალმოლოგიური პროფილის მომსახურება 6. რენტგენოლოგიური მომსახურება 7. ორგანოებისა და ქსოვილების აღება, შენახვა, გადანერგვა 8. ლაბორატორიული მომსახურება კლინიკური დიაგნოსტიკა 9. ლაბორატორიული მომსახურება ბიოქიმიური დიაგნოსტიკა 10. ლაბორატორიული მომსახურება იმუნოლოგიური და სეროლოგიური
დიაგნოსტიკა 11. ავტორიზებული აფთიაქის ნებართვა 12. მზა წამლის ფორმების, მათ შორის სპეციალურ კონტროლს დაქვემდებარებული
სამკურნალო საშუალებების (გარდა ნარკოტიკული საშუალებებისა) გაცემა 13. დიალიზი 14. პათოლოგანატომიური საქმიანობის ლიცენზია 15. ციტოპათოლოგიური დიაგნოსტიკა 16. მოლეკულურ-პათოლოგიური დიაგნოსტიკა. 17. ჰისტოპათოლოგიური დიაგნოსტიკა</t>
  </si>
  <si>
    <t>შპს „ექიმთა დახელოვნების უროლოგიისა და გადაუდებელი დახმარების კლინიკა“</t>
  </si>
  <si>
    <t>ლუბლიანას #5</t>
  </si>
  <si>
    <t>ქირურგია, უროლოგია, რეანიმაცია, ემერჯენსი</t>
  </si>
  <si>
    <t>შპს ვივამედი</t>
  </si>
  <si>
    <t>ვაკე-საბურთალო</t>
  </si>
  <si>
    <t>საქართველო, თბილისი, საბურთალოს რაიონი, დავით
აღმაშენებლის ხეივანი, მე-12 კმ., ნაკვეთი 14/470</t>
  </si>
  <si>
    <t>შპს თბილისის ცენტრალური საავადმყოფო</t>
  </si>
  <si>
    <t xml:space="preserve">თბილისი, ლუბლიანას 5/ჩაჩავას 1   </t>
  </si>
  <si>
    <t xml:space="preserve">• ორგანოების აღება/გადანერგვა 
• რადიოლოგიური საქმიანობა - რენტგენოლოგია
• რადიოლოგიური საქმიანობა - კომპიუტერული ტომოგრაფია
• დიალიზი
• ოტორინოლარინგოლოგია
• ოფთალმოლოგია
• რეანიმაცია
• ნეიროქირურგია
• გინეკოლოგია
• ქირურგია
• გადაუდებელი სამედიცინო დახმარება
• სტაციონარული ნებართვა
• ავტორიზებული აფთიაქი
• მზა წამლების გაცემა
</t>
  </si>
  <si>
    <t>შპს "თბილისის გულის ცენტრი"</t>
  </si>
  <si>
    <t>ვაჟა-ფშაველას 83/11</t>
  </si>
  <si>
    <t>სტაციონარი; ინტერვენციული კარდიოლოგია; გადაუდებელი სამედიცინო დახმარება (EMERGENCY); რეანიმაცია; ქირურგიული პროფილის საქმიანობა;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</si>
  <si>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შპს თბილისის გულის და სისხლძარღვთა კლინიკა</t>
  </si>
  <si>
    <t>0159, ლუბლიანას ქ. #18/20</t>
  </si>
  <si>
    <t>B-cor - კარდიოლოგია/კარდიოქირურგია</t>
  </si>
  <si>
    <t>სანებართვო მოწმობა, დანართები: ინტერვენციული კარდიოლოგია,ქირურგიული პროფილის საქმიანობა,რეანიმაცია,ემერჯენსი,ლაბორატორიული საქმიანობა(ბიოქიმიური დიაგნოსტიკა, კლინიკური დიაგნოსტიკა, იმუნოლოგიურ-სეროლოგიური დიაგნოსტიკა), დიალიზი, რადიოლოგიური საქმიანობა(რენტგენოლოგიური დიაგნოსტიკა, კომპიუტერულ-ტომოგრეფიული კვლევა),სასაწრაფო სამედიცინო დახ,</t>
  </si>
  <si>
    <t>თბილისის ზღვის ჰოსპიტალი</t>
  </si>
  <si>
    <t>ისანი-სამგორი</t>
  </si>
  <si>
    <t>ვარკეთილის 3, მე-4 მკრ, მიმდებარე ნაკვეთი 14/430</t>
  </si>
  <si>
    <t>ოტორინოლარინგოლოგია, ონკოლოგია, დიალიზი, ნეიროქირურგია, რადიოლოგიური საქმიანობა- რენტგენოლოგიური დიაგნოსტიკა, რადიოლოგიური საქმიანობა- კომპიუტერულ-ტომოგრაფიული კვლევა, გინეკოლოგია, გადაუდებელი სამედიცინო დახმარება, რეანიმაცია, ქირურგიული პროგილის საქმიანობა.</t>
  </si>
  <si>
    <t>შპს აკადემიკოს ფრიდონ თოდუას სამედიცინო ცენტრი - შ.პ.ს. კლინიკური მედიცინის სამეცნიერო-კვლევითი ინსტიტუტი</t>
  </si>
  <si>
    <t>დიდუბე-ჩუღურეთი</t>
  </si>
  <si>
    <t>თბილისი, 0122, თევდორე მღვდლის ქ.  N13</t>
  </si>
  <si>
    <t xml:space="preserve">რადიოლოგიური საქმიანობა რენტგენოლოგიური დიაგნოსტიკა
რადიოლოგიური საქმიანობა კომპიუტერულ  ტომოგრაფიული  კვლევა
რეანიმაცია
ნეიროქირურგია
სამეანო– გინეკოლოგიური პროფილის საქმიანობა – გინეკოლოგია
ქირურგიული პროფილის საქმიანობა
ონკოლოგია
ოფთალმოლოგია
რადიოლოგია
ლაბორატორული საქმიანობა - კლინიკური დიაგნოსტიკა
ბიოქიმიური დიაგნოსტიკა
იმუნოლოგია და სეროლოგია
მიკრობიოლოგიური დიაგნოსტიკა
მოლეკულური დიაგნოსტიკა
</t>
  </si>
  <si>
    <t>სს „ევექსის ჰოსპიტლები“ - მ. იაშვილის სახელობის ბავშვთა ცენტრალური საავადმყოფო</t>
  </si>
  <si>
    <t>ქ. თბილისი, ლუბლიანას ქ. 13/მიხეილ ჭიაურელის ქ. 6 (ყოფ.: ლუბლიანას ქ. 2/6)</t>
  </si>
  <si>
    <t>ქირურგიული პროფილის საქმიანობა; ოტორინოლარინგოლოგია; ინფექციური დაავადებების მკურნალობა; ორგანოს, ორგანოთა ნაწილების, ქსოვილებისა და უჯრედების აღება და/ან შენახვა და/ან გადანერგვა; ოფთალმოლოგია;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რენიმაცია;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ლაბორატოიული საქმიანობა - მიკრობიოლოგიური დიაგნოსტიკა; გადაუდებელი სამედიცინო დახმარება - EMERGENCY; ნეიროქირურგია; ონკოლოგია; დიალიზი; ინტერვენციული კარდიოლოგია; ახალშობილთა ინტენსიური მოვლა.</t>
  </si>
  <si>
    <t>შპს "მაღალტექნოლოგიური სამედიცინო ცენტრი
 საუნივერსიტეტო კლინიკა"</t>
  </si>
  <si>
    <t>ქ. თბილისი, წინანდლის 9.</t>
  </si>
  <si>
    <t>საწარმოო ტრანსფუზიოლოგია</t>
  </si>
  <si>
    <t>შპს ,,ინოვა"</t>
  </si>
  <si>
    <t>ზ.ანჯაფარიძის I შეს. N6</t>
  </si>
  <si>
    <t>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ორგანოს, ორგანოთა ნაწილების, ქსოვილებისა და უჯრედების აღება და/ ან შენხავა და/ან გადანერგვა, ოფთალმოლოგია, ონკოლოგია, დიალიზი, რეანიმაცია, გინეკოლოგიური პროფილის საქმიანობა, ნეიროქირურგია, ქირურგიული პროფილის საქმიანობა, რადიოლოგია,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გადაუდებელი სამედიცინო დახმარება- EMERGENCY, სტაციონარული დაწესებულების ნებართვა.</t>
  </si>
  <si>
    <t>შპს "იოანე მოწყალეს სახელობის პრივატ კლინიკა"</t>
  </si>
  <si>
    <t>ავლიპ ზურაბიშვილის ქ.N1გ</t>
  </si>
  <si>
    <t>სტაციონარული დაწესებულების ნებართვა;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დიაგნოსტიკა; ქირურგიული პროფილის საქმიანობა; გინეკოლოგიური პროფილის საქმიანობა;  ონკოლოგია; რეანიმაცია;  ოტორინილარინგოლოგია; ინტერვენციული კარდიოლოგია; მზა წამლების ფორმების, მათ შორის სპეციალურ კონტროლს დაქვემდებარებული სამკურნალო საშუალებების გაცემა.</t>
  </si>
  <si>
    <t>სს 'სამედიცინო კორპორაცია ევექსი" კარაპს მედლაინი</t>
  </si>
  <si>
    <t>ლუბლიანას ქ 48</t>
  </si>
  <si>
    <t>შპს"მალხაზ კაციაშვილის მრავალპროფილური გადაუდებელი დახმარების ცენტრი"</t>
  </si>
  <si>
    <t>ალ.გობრონიძის 10</t>
  </si>
  <si>
    <t>სტაციონარული დაწესებულების ნებართვა;ური რეანიმაცია;ინტერვენციული კარდიოლოგია;გინეკოლოგიური პროფილის საქმიანობა;რადიოლოგიური-კომპიუტერულ-ტომოგრაფიული კვლევა;რენტგენოლოგიური დიაგნოსტიკა;ლაბორატორიული საქმიანობა-კლინიკური დიაგნოსტიკა;ლაბორატორიული საქმიანობა -ბიოქიმიური დიაგნოსტიკა;ლაბორატორიული საქმიანობა-იმუნოლოგიური და სეროლოგიური დიაგნოსტიკა;ნეიროქირურგია;გადაუდებელი სამედიცინო დახმარება;ქირურგიული პროფილის საქმიანობა;</t>
  </si>
  <si>
    <t>შპს "კლინიკური კარდიოლოგიის ინსტიტუტი"</t>
  </si>
  <si>
    <t>ლუბლიანას ქ. N5, მესამე სართული</t>
  </si>
  <si>
    <t>კლინიკო-დიაგნოსტიკური ლაბორატორია, ბიოქიმიური ლაბორატორია, ონკოლოგია</t>
  </si>
  <si>
    <t>კლინიკური ონკოლოგიის ინსტიტუტი</t>
  </si>
  <si>
    <t>თბილისი, დიღმის მასივი, ლუბლიანას ქ. 5, III სართული</t>
  </si>
  <si>
    <t xml:space="preserve"> რადიოლოგიური საქმიანობა - რენტგენოლოგია
 რადიოლოგიური საქმიანობა - კომპიუტერული ტომოგრაფია
 ონკოლოგია
 სამეანო-გინეკოლოგიური საქმიანობა-გინეკოლოგია 
 ქირურგია
 სტაციონარული ნებართვა
ლაბორატორიული საქმიანობა - კლინიკური და ბიოქიმიური დიაგნოსტიკა
ლაბორატორიული საქმიანობა - იმუნოლოგიური და სეროლოგიური დიაგნოსტიკა</t>
  </si>
  <si>
    <t xml:space="preserve">პეკინის#5 </t>
  </si>
  <si>
    <t>Мმედი22</t>
  </si>
  <si>
    <t>სამუელ (ნოე) ბუაჩიძის ქ. 12</t>
  </si>
  <si>
    <t>გადაუდებელი სამედიცინო დახმარება; ქირურგიული პროფილის საქმიანობა; რეანიმაცია ; ოტო-რინო-ლარინგოლოგია; რადიოლოგიური საქმიანობა-რენტგენოლოგიური დიაგნოსტიკა ; ლაბორატორიული საქმმიანობა- კლინიკური დიაგნოსტიკა ; ლაბორატორიული საქმიანობა-ბიოქიმიური დიაგნოსტიკა.</t>
  </si>
  <si>
    <t>შპს."მედიქლაბჯორჯია"</t>
  </si>
  <si>
    <t>ტაშკენტის ქ N22ა</t>
  </si>
  <si>
    <t>სანებართვო მოწმობა N000013</t>
  </si>
  <si>
    <t>შპს "მრავალპროფილური კლინიკა კონსილიუმ მედულა"</t>
  </si>
  <si>
    <t>ა. პოლიტკოვსკაიას ქ. 6გ</t>
  </si>
  <si>
    <t xml:space="preserve">სტაციონარული დაწესებულების ნებართვა
სანებართვო მოწმობის დანართები: 
სამეანო-გინეკოლოგიური პროფილის საქმიანობა-გინეკოლოგია; რეანიმაცია; 
რადიოლოგია; 
რადიოლოგიური საქმიანობა-რენტგენოლოგიური დიაგნოსტიკა; რადიოლოგიური საქმიანობა - კომპიუტერულ-ტომოგრაფიული კვლევა; 
ქირურგიული პროფილის საქმიანობა; 
ორგანოების და ქსოვილების აღება, შენახვა, გადანერგვა; 
ონკოლოგია. </t>
  </si>
  <si>
    <t>შპს მედჯორჯია</t>
  </si>
  <si>
    <t>რუსთავის გზატკეცილი 18/22</t>
  </si>
  <si>
    <t xml:space="preserve">სტაციონარული დაწესებულების ნებართვა; 
რეანიმაცია;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ბირთვული და რადიაციული საქმიანობის;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t>
  </si>
  <si>
    <t>შპს კარდიოლოგიური კლინიკა "გული"</t>
  </si>
  <si>
    <t>B(cor)</t>
  </si>
  <si>
    <t>სტაციონარული დაწესებულების ნებართვა;   სასწრაფო სამედიცინო  დახმარების ლიცენზია.   დანართები ლაბორატორიული საქმიანობა -იმუნოლოგია და სეროლოგიური დიაგნოსტიკა;  ბიოქიმიური დიაგნოსტიკა; კლინიკური დიაგნოსტიკა; გადაუდებელი სამედიცინო დახმარება EMERGENCY;  ინტერვენციული  კარდიოლოგია;  რეანიმაცია; ქირურგიული პროფილის საქმიანობა; რადიოლოგიური საქმიანობა - რენტგენოლოგიური დიაგნოსტიკა.</t>
  </si>
  <si>
    <t>წმინდა მიქაელ მთავარანგელოზის სახელობის მრავალპროფილიანი კლინიკური საავადმყოფო</t>
  </si>
  <si>
    <t>ლუბლიანას 21</t>
  </si>
  <si>
    <t xml:space="preserve">სტაციონარული დაწესებულების ნებართვა; ავტორიზებული აფთიაქის ნებართვა; რეანიმაცია; გადაუდებელი სამედიცინო დახმარება EMERGENCY; რადიოლოგია;  ქირურგია; ოტორინოლარინგოლოგია;
ონკოლოგია; ოფთალმოლოგია; ნეიროქირურგია; მზა წამლის ფორმების მათ შორის სპეციალურ კონტროლს დაქვემდებარებული სმკურნალო საშუალებების გაცემა;  ბირთვული და რადიაციული საქმიანობის ლიცენზია;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ბიოქიმიური დიაგნოსტიკა;  რადიოლოგიური საქმიანობა - კომპიუტრულ ტომოგრაფიული კვლევა; ინტერვენციული კარდიოლოგია;  სამეანო-გინეკოლოგიური პროფილის საქმიანობა -გინეკოლოგია; სასწრაფო სამედიცინო დახმარების ლიცენზია; დიალიზი
</t>
  </si>
  <si>
    <t>შ.პ.ს,,ონკოლოგიის სამეცნიერო კვლევითი ცენტრი"</t>
  </si>
  <si>
    <t>ლისის ტბის მიმდებარე #4 ნაკვეთი</t>
  </si>
  <si>
    <t>ონკოლოგიუირი, პროფილი B</t>
  </si>
  <si>
    <t>ონკოლოგია, ქირურგიული პროფილის საქმიანობა, რადიოლოგიუირ საქმიანობა-კომპიუტერული ტომოგრაფია, რადიოლოგიური სქმიანობა-რენგრნოლოგიური დიაგნოსტიკა, რეანიმაცია, ლაბორატორიული საქმიანობა: კლინიკუირი იმუნოლოგიურ-სეროლოგიური, ბიოქიმიური,ორგანოებისა და ქსოვილების აღება, შენახვა, გადანერგვა, ოტორინოლარინგოლოგია, პათოლოგანატომიური საქმიანობა, ჰისტოპათოლოგიუირ დიაგნოსტიკა, ციტოლოგიური დიაგნოსტიკა.</t>
  </si>
  <si>
    <t>N ქირონ+</t>
  </si>
  <si>
    <t>ლუბლიანას ქ. N 5</t>
  </si>
  <si>
    <t>BX</t>
  </si>
  <si>
    <t>1)ახალშობილთა ინტენსიური მოვლა;2)სასწრაფო სამედიცინო დახმარება;3)რადიოლოგიური საქმიანობა- რენტგენოლოგიური ნდიაგნოსტიკა; 4)ლაბორატორიული საქმიანობა-იმონოლოგიური და სეროლოგიური დიაგნოსტიკა; 5)ლაბორატორიული საქმიანობა-კლინიკური დიაგნოსტიკა; 6)ლაბორატორიული საქმიანობა-ბიოქიმიური დიაგნოსტიკა.</t>
  </si>
  <si>
    <t>ს.ს. ნეო მედი</t>
  </si>
  <si>
    <t>ქრისტინე შარაშიძის 12/12ა/15</t>
  </si>
  <si>
    <t xml:space="preserve">სტაციონარული დაწესებულების ნებართვა, რეანიმაცია, სასწრაფო სამედიცინო დახმარება, მიმღები გადაუდებელი (EMERGENCY) განყოფილება , ონკოლოგია, მოზრდილთა ონკოლოგიური ამბულატორიული საქმიანობა, დიალიზი, კლინიკური დიაგნოსტიკა, რენდგენოლოგიური დიაგნოსტიკა, ლაბორატორიული საქმიანობა-ბიოქიმიური დიაგნოსტიკა, </t>
  </si>
  <si>
    <t>შპს „ოპტიმალ მედი“</t>
  </si>
  <si>
    <t>თრიალეთის ქ.#50</t>
  </si>
  <si>
    <t xml:space="preserve">სტაციონალური დაწესებულების ნებართვა, გინეკოლოგიური პროფილის საქმიანობა,„გადაუდებელი სამედიცინო დიაგნოსტიკა- EMERGENCY“, „რადიოლოგიური საქმიანობა-რენტგენოლოგიური დიაგნოსტიკა“, რეანიმაცია, „რადიოლოგიური საქმიანობა-კომპიუტერულ-ტომოგრაფიული კვლევა“, ნეიქროქირურგია, ქირურგიული პროფილის საქმიანობა, </t>
  </si>
  <si>
    <t>შ.პ.ს. ,,ოქროს საწმისი XXI საუკუნე</t>
  </si>
  <si>
    <t>წინანდლის ქ9/20</t>
  </si>
  <si>
    <t>სტაციონალური დაწესებულების ნებართვა.მეანობა.გინეკოლოგია.ნეონატოლოგია.ქირურგია.რეანიმაცია.ლაბორატორია.</t>
  </si>
  <si>
    <t>შპს „თბილისის პედიატრიული პრივატ კლინიკა“</t>
  </si>
  <si>
    <t>თბილისი, ზღვისუბნის (თემქის) დასახლება, 11 მკ/რნ; 1 კვარტალი</t>
  </si>
  <si>
    <t xml:space="preserve">სანებართვო მოწმობა, დანართები: ახალშობილთა ინტენსიური მოვლა , რეანიმაცია, ნეონატოლოგია, გადაუდებელი სამედიცინო დახმარება EMERGENCY, გინეკოლოგია, ქირურგიული პროფილის საქმიანობა, ნეიროქირურგია, ოტორინოლარინგოლოგია,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ლაბორატორიული საქმიანობა - კლინიკური დიაგნოსტიკა, ლაბორატორიული საქმიანობა - ბიოქიმიური დიაგნოსტიკა </t>
  </si>
  <si>
    <t>შპს პირველი სამედიცინო ცენტრი</t>
  </si>
  <si>
    <t>ქ. თბილისი. ც. დადიანის ქ. 255</t>
  </si>
  <si>
    <t>სსიპ "თბილისის სახელმწიფო სამედიცინო უნივერსიტეტის გივი ჟვანიას სახელობის პედიატრიის აკადემიური კლინიკა"</t>
  </si>
  <si>
    <t>ლუბლიანას 21.</t>
  </si>
  <si>
    <t>E - საუნივერსიტეტო</t>
  </si>
  <si>
    <t xml:space="preserve">1. სტაციონარული დაწესებულების ნებართვა 
2. რადიოლოგიური საქმიანობა - რენტგენოლოგიური დიაგნოსტიკა 
3. ოფთალმოლოგია
4. ოტორინოლარინგოლოგია
5. რეანიმაცია
6. გადაუდებელი სამედიცინო დახმარება - EMERGENCY 
7. ქირურგიული პროფილის საქმიანობა 
8. ლაბორატორიული საქმიანობა - მიკრობიოლოგიური დიაგნოსტიკა 
9. ლაბორატორიული საქმიანობა - ბიოქიმიური დიაგნოსტიკა 
10. ლაბორატორიული საქმიანობა - იმუნოლოგიური და სეროლოგიური დიაგნოსტიკა
11. ლაბორატორიული საქმიანობა - კლინიკური დიაგნოსტიკა 
12. კომპიუტერულ-ტომოგრაფიული კვლევა 
13. ახალშობილთა ინტენსიური მოვლა 
14. ავტორიზებული აფთიაქის ნებართვა 
15. მზა წამლის ფორმების, მათ შორის სპეციალურ კონტროლს დაქვემდებარებული სამკურნალო საშუალებების გაცემა 
</t>
  </si>
  <si>
    <t>შპს "სამკურნალო სადიაგნოსტიკო ცენტრი სამგორი მედი"</t>
  </si>
  <si>
    <t>კახეთის გზატკეცილი N23</t>
  </si>
  <si>
    <t xml:space="preserve">სტაციონარული დაწესებულების ნებართვა; რეანიმაცია; ინტერვენციული კარდიოლოგია,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სამეანო-გინეკოლოგიური საქმიანობა;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</si>
  <si>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სს „ ევექსის ჰოსპიტლები “  ივ. ბოკერიას სახელობის რეფერალური ჰოსპიტალი </t>
  </si>
  <si>
    <t>ქინძმარაულის 1 შესახვევი #1</t>
  </si>
  <si>
    <t xml:space="preserve">• სტაციონარული დაწესებულების;
• სამეანო-ნეონატალური საქმიანობა 
• რეანიმაცია; 
• ქირურგიული პროფილის საქმიანობა, 
• ნეიროქირურგია, 
• გინეკოლოგია, 
• ფსიქიატრია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გადაუდებელი სამედიცინო დახმარება - EMERGENCY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ახალშობილთა ინტენსიური მოვლა
• ორგანოს, ორგანოთა ნაწილების, ქსოვილებისა და უჯრედების აღება და/ან შენახვა და/ან გადანერგვა.
</t>
  </si>
  <si>
    <t>სს „ჩაჩავას კლინიკა“</t>
  </si>
  <si>
    <t>მ.კოსტავას ქ. N38</t>
  </si>
  <si>
    <t>სს „გერმანული ჰოსპიტალი“</t>
  </si>
  <si>
    <t>კოსმონავტების სანაპირო #45ა</t>
  </si>
  <si>
    <t xml:space="preserve"> სტაციონარული დაწესებულების ნებართვა, 
 რეანიმაცია, 
 მიმღები გადაუდებელი (EMERGENCY) განყოფილება, 
 ონკოლოგია, 
 ქირურგიული პროფილის საქმიანობა,
 ინფექციური დაავადებების მკურნალობა,
 ინტერვენციული კარდიოლოგია,
 ოტო-რინო-ლარინგოლოგია,
 გინეკოლოგიური საქმიანობის ნებართვა,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კომპიუტერული ტომოგრაფია
</t>
  </si>
  <si>
    <t>სსიპ თსსუ პირველი საუნივერსიტეტო კლინიკა</t>
  </si>
  <si>
    <t>გუდამაყრის ქ 4</t>
  </si>
  <si>
    <t xml:space="preserve">სტაციონარული დაწესებულების ნებართვა;  გადაუდებელი სამედიცინო დახმარება EMERGENCY ;  რადიოლოგიური საქმიანობა - კომპიუტერული ტომოგრაფიული კვლევა;   რადიოლოგიური საქმიანობა -რენტგენოლოგიური დიაგნოსტიკა;   ბირთვული და რადიაციული საქმიანობის ლიცენზია;  ოფთალმოლოგია;   ონკოლოგია;    ქირურგიული პროფილის საქმიანობა;  ნეიროქირურგია;    ოტორინოლარინგოლოგია; ინტერვენციული კარდიოლოგია ;  სამეანო-გინეკოლოგიური პროფილის საქმიანობა - მეანობა ; სამეანო-გინეკოლოგიური პროფილის საქმიანობა - გინეკოლოგია;  პერინატალური სერვისის მეორე დონე; ნეონატოლოგია;  რეანიმაცია
</t>
  </si>
  <si>
    <t>ს.ს.ტუბერკულოზისა და ფილტვის დაავადებათა ერ.ცენტრი</t>
  </si>
  <si>
    <t>ჭარის ქ# 8</t>
  </si>
  <si>
    <t>სს უნივერსალური სამედიცინო ცენტრი</t>
  </si>
  <si>
    <t>ლისის ტბის მიმდებარედ N 4</t>
  </si>
  <si>
    <t>1. სტაციონარული დაწესებულების ნებართვა 2. რადიოლოგიური საქმიანობა-რენტგენოლოგიური დიაგნოსტიკა 3. ქირურგიული პროფილის საქმიანობა 4. ონკოლოგია 5. რეანიმაცია 6.რადიოლოგია 7. გადაუდებელი სამედიცინო დახმარება-EMERGENCY 8. რადიოლოგიური საქმიანობა - კომპიუტერული ტომოგრაფია.</t>
  </si>
  <si>
    <t>შპს „ქართულ-ჰოლანდიური ჰოსპიტალი“</t>
  </si>
  <si>
    <t>ალ. გობრონიძის ქ. #27</t>
  </si>
  <si>
    <t xml:space="preserve">სანებართვო მოწმობა,
 გადაუდებელი სამედიცინო დახმარება (EMERGENCY), 
რეანიმაცია ; ინტერვენციული კარდიოლოგია ;
 ქირურგიული პროფილის საქმიანობა ; ონკოლოგია; 
ოტორინოლარინგოლოგია; ნეიროქირურგია ; დიალიზი. </t>
  </si>
  <si>
    <t>შპს ,, ღია გული</t>
  </si>
  <si>
    <t>თემქა 11 მიკრ 1 კვარტალი</t>
  </si>
  <si>
    <t>გადაუდებელი სამედიცინო დახმარება  ლაბორატორიული საქმიანობა -ბიოქიმიური დაიგნოსტიკა,რეანიმაცია,ქირურგიული პროფილის საქმიანობა,ინტერვენციული კარდიოლოგია</t>
  </si>
  <si>
    <t>სს „ინფექციური პათოლოგიის,შიდსისა და კლინიკური იმუნოლოგიის სამეცნიერო - პრაქტიკული ცენტრი“</t>
  </si>
  <si>
    <t>ქ.თბილისი,ალ.ყაზბეგის გამზ.#16</t>
  </si>
  <si>
    <t>ინფექციურ დაავადებათა მართვა</t>
  </si>
  <si>
    <t>სტაციონარული საქმიანობის ლიცენზია, ინფექციური დაავადებების მკურნალობა, რეანიმაცია,აივ-ინფექცია/შიდსის სტაციონარული მკურნალობა</t>
  </si>
  <si>
    <t>შპს  „პერსონალიზებული მედიცინის ინსტიტუტი“</t>
  </si>
  <si>
    <t>ვაჟა-ფშაველას გამზ.83/11</t>
  </si>
  <si>
    <t xml:space="preserve">• სტაციონარული დაწესებულების ნებართვა,
• ონკოლოგია
• სამეანო-გინეკოლოგიური პროფილის საქმიანობა - გინეკოლოგია
• ოტო-რინო-ლარინგოლოგია
• ლაბორატორიული საქმიანობა - კლინიკური დიგნოსტიკა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რეანიმაცია,
• ქირურგიული პროფილის საქმიანობა,
• ბირთვული და რადიაციული საქმიანობის ლიცენზია
</t>
  </si>
  <si>
    <t>შპს ,,რეგიონული ჰოსპიტალი“</t>
  </si>
  <si>
    <t>საქართველო,თბილისი, პ. ქავთარაძის ქ. #23</t>
  </si>
  <si>
    <t xml:space="preserve">• სტაციონარული დაწესებულების; 
• რეანიმაცია; 
• ქირურგიული პროფილის საქმიანობა, 
• ნეიროქირურგია, 
• გინეკოლოგია,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ემერჯენსი,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ბირთვული და რადიაციული საქმიანობის ლიცენზია; 
• ორგანოს, ორგანოთა ნაწილების, ქსოვილებისა და უჯრედების აღება და/ან შენახვა და/ან გადანერგვა.
</t>
  </si>
  <si>
    <t xml:space="preserve"> შპს „აკად. გ. ჩაფიძის სახელობის გადაუდებელი კარდიოლოგიის ცენტრი“</t>
  </si>
  <si>
    <t xml:space="preserve"> ნინო ჯავახიშვილის ქ.#1</t>
  </si>
  <si>
    <t>სტაციონარული საქმიანობის ნებართვა; ინტერვენციული კარდიოლოგია; ქირურგიული პროფილის სამიანობა; რეანიმაცია;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t>
  </si>
  <si>
    <t>401945605</t>
  </si>
  <si>
    <t>შპს „ბოხუას სახელობის კარდიოვასკულარული ცენტრი“</t>
  </si>
  <si>
    <t>ლუბლიანას 5 ნაკვეთი 6/18</t>
  </si>
  <si>
    <t xml:space="preserve">შპს „ბოხუას სახელობის კარდიოვასკულარული ცენტრი“ N000908. ქირურგიული პროფილის საქმიანობა N005292. გადაუდებელი სამედიცინო დახმარება ემერჯენსი N005293. ინტერვენციული კარდიოლოგია N005290. დიალიზი N005396. რეანიმაცი N005291. </t>
  </si>
  <si>
    <t>76</t>
  </si>
  <si>
    <t>259</t>
  </si>
  <si>
    <t>60</t>
  </si>
  <si>
    <t>79</t>
  </si>
  <si>
    <t>25</t>
  </si>
  <si>
    <t>22</t>
  </si>
  <si>
    <t>59</t>
  </si>
  <si>
    <t xml:space="preserve">შპს „დავით ტატიშვილის სამედიცინო ცენტრი“ </t>
  </si>
  <si>
    <t>მარიჯანის 2ბ</t>
  </si>
  <si>
    <t xml:space="preserve">• სტაციონარული დაწესებულების ნებართვა; 
• რეანიმაცია; 
• ოფთალმოლოგია;
• ონკოლოგია;
• ოტო-რინო-ლარინგოლოგია;
• ნეიროქირურგია;
• ბირთვულ-რადიაციული საქმიანობის ლიცენზია;
• რადოლოგიური საქმიანობა - რენტგენოლოგიური დიაგნოსტიკა; 
• ქირურგიული პროფილის საქმიანობა; 
• სამეანო-გინეკოლოგიური საქმიანობა -გინეკოლოგია;
• ემერჯენსი; 
•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</si>
  <si>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შპს „პინეო სამედიცინო ეკოსისტემა“</t>
  </si>
  <si>
    <t>გორგასლის ქ. 93</t>
  </si>
  <si>
    <t xml:space="preserve"> შპს აკადემიკოს ვახტანგ ბოჭორიშვილის კლინიკა</t>
  </si>
  <si>
    <t xml:space="preserve"> ალექსანდრე ყაზბეგის გამზ.16</t>
  </si>
  <si>
    <t>სტაციონარული დაწესებულების ნებართვა; დანართები:- რეანიმაცია, რადიოლოგიური საქმიანობა-რენტგენოლოგიური დიაგნოსტიკა;  რადიოლოგიური საქმიანობა-კომპიუტერული კვლევა; გინეკოლოგია; ინფექციური დაავადებების მკურნალობა; ქირურგიული პროფილის საქმიანობა; EMERGENCY; ბაქტერიოლოგიური ლაბორატორია.</t>
  </si>
  <si>
    <t>შპს „აკადემიკოს ნიკოლოზ  ყიფშიფიძის  სახელობის ცენტრალური საუნივერსიტეტო კლინიკა“</t>
  </si>
  <si>
    <t xml:space="preserve"> ქ. თბილისი 0160, ვაჟა-ფშაველას გამზ. N29.</t>
  </si>
  <si>
    <t>სტაციონარული დაწესებულების ნებართვა, გადაუდებელი  სამედიცინო დამხარება-EMERGENCY, რეანიმაცია, რადიოლოგიური საქმიანობა - რენტგენოლოგიური  დიაგნოსტიკა, ქირურგიული პროფილის საქმიანობა,  დიალიზი, ნეიროქირურგია, ოფთალმოლოგია, ონკოლოგია, ოტორინოლარინგოლოგია,  სამეანო-გინეკოლოგიური  პროფილის  საქმიანობა- გინეკოლოგია, ინტერვენციული კარდიოლოგია,  რადიოლოგიური საქმიანობა- კომპიუტერულ-ტომოგრაფიული კვლევა,  რადიოლოგია,  ბირთვული და რადიაციული საქმიანობის ლიცენზია, ორგანოების  და ქსოვილების აღება, შენახვა, გადანერგვა, პათოლოგანატომიური საქმიანობის  ლიცენზია, ფარმაკოლოგიური საშუალებების  კლინკური  კვკლევის  სანებართვო  მოწმობა.</t>
  </si>
  <si>
    <t>შპს გადაუდებელი მედიცინის ცენტრი</t>
  </si>
  <si>
    <t xml:space="preserve">დიდებე ჩაჩავას 1/ ლუბლიანას 5 </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</si>
  <si>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  ქირურგიული პროფილის საქმიანობა; 
• რეანიმაცია; 
• ემერჯენსი; 
• ინტენსიური თერაპია; 
• ზოგადი თერაპია; 
• დიალიზი; 
</t>
  </si>
  <si>
    <t>შპს „გიდმედი“</t>
  </si>
  <si>
    <t>ლუბლიანას 2/6</t>
  </si>
  <si>
    <t>სტაციონარული საქმიანობის ნებართვა, ნეიროქირურგია, ონკოლოგია, რეანიმაცია,ქირურგია,სამეანო-გინეკოლოგიური საქმიანობა-გინეკოლოგია</t>
  </si>
  <si>
    <t>შპს რედი</t>
  </si>
  <si>
    <t>გურამიშვილის #84</t>
  </si>
  <si>
    <t xml:space="preserve">სტაციონარული დაწესებულების ნებართვა;  რეანიმაცია; 
გადაუდებელი სამედიცინო დახმარება;  ქირურგიული პროფილის საქმიანობა; სამეანო გინეკოლოგიური პროფილის საქმიანობა - გინეკოლოგია; ნეიროქირურგია; რადიოლოგიური სამიანობა - რენტგენოლოგიური დიაგნოსტიკა; რადიოლოგიური სამიანობა - კომპიუტერულ- ტომოგრაფიული კვლევა; დიალიზი </t>
  </si>
  <si>
    <t>შპს ,,საქართველოს საპატრიარქოს წმ.იოაკიმესა და ანას სახელობის სამედიცინო ცენტრი</t>
  </si>
  <si>
    <t xml:space="preserve">თბილისი; გორგასალის 95 </t>
  </si>
  <si>
    <t>1.       სტაციონარი; ქირურგიული საქმიანობა; ნეიროქირურგია;    გადაუდებელი სამედიციო დახმარება, რადიოლოგიური საქმიანობა რენტგენოლოგიური დიაგნოსტიკა ; კლინიკური დიაგნოსტიკური ლაბორატორია;  ბიოქიმიური დიაგნოსტიკის ლაბორატორა; იმუნოლოგიური და სეროლოგიური დიაგნოსტიკის ლაბორატორა; სამეანო-ნეონატოლოგია;   ინტერვენციული კარდიოლოგია;    რეანიმაცია;  აფთიაქი, დიალიზი; გინეკოლოგია;</t>
  </si>
  <si>
    <t>შპს "ჯანმრთელობის სახლი"</t>
  </si>
  <si>
    <t>წინანდლის ქ. 9/21</t>
  </si>
  <si>
    <t>სტაციონარული დაწესებულება;  ქირურგიული პროფილის საქმიანობა;  რადიოლოგიური საქმიანობა -რენტგენოლოგიური დიაგნოსტიკა ;  ონკოლოგია; სამეანო-გინეკოლოგიური პროფილის საქმიანობა;  რეანიმაცია;  რადიოლოგიური საქმიანობა  - კომპიუტერულ-ტომოგრაფიული კვლევა ;  ლაბორატორიული საქმიანობა- მოლეკულური დიაგნოსტიკა ;  რადიოლოგია</t>
  </si>
  <si>
    <t>შპს ჰელსი ჯორჯია</t>
  </si>
  <si>
    <t>ქავთარაძის ქ. 21ა ჩიხი#4</t>
  </si>
  <si>
    <t xml:space="preserve"> AC</t>
  </si>
  <si>
    <t>სტაციონარული ნებართვა;  რადიოლოგიური საქმიანობა-კომპიურერულ-ტომოგრაფიული კვლევა, გინეკოლოგიური პროფილის დანართი, ინტერვეციული კარდიოლოგია, ნეიროქირურგია, ემერჯენსი, რეანიმაცია, ქირურგიული პროფილის საქმიანობა, სამეანო-ნეონატალური საქმიანობა, ავტორიზირებული აფთიაქის ნებართვა</t>
  </si>
  <si>
    <t>შპს. "ისრაელი-საქართველოს სამედიცინო კვლევითი კლინიკა ჰელსიკორი"</t>
  </si>
  <si>
    <t>თევდორე მღვდლის 13</t>
  </si>
  <si>
    <t>ანიმაცია,ქირურგიული პროფილის საქმიანობა.ინტერვენციული კკარდიოლოგია.გადაუდებელი სამედიცინო დახმარება,დიალიზი,ავტორიზებული ათიაქის ნებართვა,ლაბორატორიული საქმიანობა,ბიოქიმიური დიაგნოსტიკა,ლაბორატორიული საქმიანობა იმუნოლოგიური სეროლოგიური დიაგნოსტიკა,კლინიკური დიაგნოსტიკა.მზა წამლის ფორმების და მათ შორის სპეციალურ კონტროლს დაქვემდებარებულ სამკურნალო საშუალებების გაცემა.</t>
  </si>
  <si>
    <t>სს "ევექსის ჰოსპიტლები"-ი.ციციშვილის სახელობის ბავშვთა კლინიკა</t>
  </si>
  <si>
    <t>თბილისი ლუბლიანას ქ 21 ა</t>
  </si>
  <si>
    <t>სტაციონარული დაწესებულების სანებართვო მოწმობა;                ახალშობილთა ინტენსიური მოვლა; ოფთალმოლოგია; რეანიმაცია;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ინფექციური დაავადებების მკურნალობა; ნეიროქირურგია; გადაუდებელი სამედიცინო დახმარება-EMERGENCY; ოტორინოლარინგოლოგია; ქირურგიული პროფილის საქმიანობა;  ლაბორატორიული საქმიანობა - 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 - კლინიკური დიაგნოსტიკა;  შეტყობინების ფორმა - მეანობა გინეკოლოგია; დერმატო-ვენეროლოგია;  ენდოსკოპია; იმუნიზაცია</t>
  </si>
  <si>
    <t>შპს „წინამძღვრიშვილის სახელობის კარდიოლოგიის ცენტრი“</t>
  </si>
  <si>
    <t>გუდამაყრის 2</t>
  </si>
  <si>
    <t xml:space="preserve">დაწესესბულების ნებართვა  000526; 
ინტერვენციული კარდიოლოგია 002725;
რადიოლოგიური საქმიანობა 003558
რეანიმაცია 003632
დიალიზი 003633
ლაბორატორიული საქმიანობა-კლინიკური დიაგნოსტიკა 004211
ლაბორატორიული საქმიანობა-ბიოქიმიური დიაგნოსტიკა 004212
ლაბორატორიული საქმიანობა-იმუნოლოგიური და სეროლოგიური დიაგნოსტიკა 004644
გადაუდებელი სამედიცინო დახმარება-EMERGENSY </t>
  </si>
  <si>
    <t>წმინდა ლაზარეს კლინიკა</t>
  </si>
  <si>
    <t>ლუბლიანას 13</t>
  </si>
  <si>
    <t>სტაციონარული დაწესებულების ნებართვა, კრიტიკული მედიცინა,  გადაუდებელი დახმარება-ემეჯენსი, დიალიზი,კომპიუტერული ტომოგრაფია, რენტგენო დიაგნოსტიკა</t>
  </si>
  <si>
    <t>შპს"ფრანგულ-გერმანული ხუჯაძე გოგნიაშვილის ყელ-ყურ-ცხვირის კლინიკა"</t>
  </si>
  <si>
    <t>დ. უზნაძის #103</t>
  </si>
  <si>
    <t>სტაციონარული დაწესებულება, ქირურგიული პროფილის საქმიანობა, ოტორინოლარინგოლოგია, ონკოლოგია, ლაბორატორიული საქმიანობა- იმუნოლოგიური და სეროლოგიური დიაგნოსტიკა, ლაბორატორიული საქმიანობა - ბიოქიმიური დიაგნოსტიკა, ლაორატორიული საქმიანობა - კლინიკური დიაგნოსტიკა</t>
  </si>
  <si>
    <t>შპს ,, ჯანმრთელობის ცენტრი"</t>
  </si>
  <si>
    <t>ალ. ყაზბეგის 14ბ</t>
  </si>
  <si>
    <t>ოფთალმოლოგია,ზოგადი  ქირურგია, პლასტიკური ქირურგია, ოტოლარინგოლოგია, გინეკოლოგია</t>
  </si>
  <si>
    <t>სს "ჯერარსი"</t>
  </si>
  <si>
    <t>თბილისი, მუხიანის ქ. N2ა</t>
  </si>
  <si>
    <t>1. ავტორიზებული აფთიაქის ნებართვა; 2. სტაციონარული დაწესებულების ნებართვა; 3. ბირთვული და რადიაციული საქმიანობის ნებართვა</t>
  </si>
  <si>
    <t>ჯო ენის სამედიცინო ცენტრი</t>
  </si>
  <si>
    <t>თბილისი, ლუბლიანას ქ.N21</t>
  </si>
  <si>
    <t>შპს „ჰერა 2011“</t>
  </si>
  <si>
    <t>ლუბლიანას ქ #5</t>
  </si>
  <si>
    <t>სტაციონარული დაწესებულების ნებართვა, სამეანო ნეონატალური საქმიანობა,ახალშობილთა ინტენსიური მოვლა,გინეკოლოგია,რეანიმაცია,ქირურგიული პროფილის საქმიანობა,კლინიკური დიაგნოსტიკა,რადიოლოგიური საქმინაობა,იმუნოლოგიური და სეროლოგიური დიაგნოსტიკა,ბიოქიმური დიაგნოსტიკა,ავტორიზებული აფთაქი ნებართვა</t>
  </si>
  <si>
    <t>შპს "ნეოგენი"</t>
  </si>
  <si>
    <t>გობრონიძის 27</t>
  </si>
  <si>
    <t>ნარკოლოგია</t>
  </si>
  <si>
    <t>სტაციონარული დაწესებულების ნებართვა</t>
  </si>
  <si>
    <t>შპს დედათა დახმარების სამეანო-გინეკოლოგიური განყოფილება ნინო</t>
  </si>
  <si>
    <t>ხიზანიშვილის 93ა</t>
  </si>
  <si>
    <t>სამეანო-გინეკოლოგიური (B-BOb&amp;G)</t>
  </si>
  <si>
    <t>სტაციონარული, გინეკოლოგია, სამეანო-ნეონატალური, რეანიმაცია, ლაბორატორია - იმუნოლოგიური და სეროლოგიური, მიკრობიოლოგიური, ბიოქიმიური, კლინიკური დიაგნოსტიკა</t>
  </si>
  <si>
    <t>ა(ა)იპ "სამედიცინო, სოციალურ-ეკონომიკურ და კულტურულ საკითხთა ცენტრი - ურანტი"</t>
  </si>
  <si>
    <t>ნუცუბიძის მე 5 ფერდ. კორპუსი 2ა</t>
  </si>
  <si>
    <t xml:space="preserve">BN ;k </t>
  </si>
  <si>
    <t xml:space="preserve">ლაბორატორიული საქმიანობა -კლინიკური დიაგნოსტიკა,ლაბორატორიული საქმიანობა ბიოქიმიური დიგანოსტიკა  </t>
  </si>
  <si>
    <t>შპს "ქალაქ თბილისის ფსიქიკური ჯანმრთელობი ცენტრ"</t>
  </si>
  <si>
    <t>ქ.თბილისი იპოლიტოვ-ივანოვის ქუჩა #43</t>
  </si>
  <si>
    <t>ფსიქიატრია,ავტორიზებული აფთიაქის,ლაბორატორიული საქმიანობის</t>
  </si>
  <si>
    <t>შპს,,ფსიქიკური ჯანმრთელობის და ნარკომანიის პრევენციის ცენტრი''</t>
  </si>
  <si>
    <t>პეტრე ქავთარაძის ჩიხი N 2</t>
  </si>
  <si>
    <t>BF    BN</t>
  </si>
  <si>
    <t xml:space="preserve">                                  სტაციონარული დაწესებულების ნებართვა     დანართი,, ფსიქიატრია" დანართი-,,ლაბორატორიული საქმიანობა-კლინიკური დიაგნოსტიკა''ავტოეიზებული აფთიაქის ნებართვა,ნებართვის დანართი მზა წამლების,მათ შორის სპეციალურ კონტროლს დაქვემდებარებული (გარდა ნარკოტიკული საშუალებებისა) სამკურნალო საშუალებების გაცემა,ავტორიზებული აფთიაქის ნებართვა,დანართი-მზა წამლების,მათ შორი ს სპეციალურ კონტროლს დაქვემდებარებული სამკურნალო  საშუალებების გაცემა</t>
  </si>
  <si>
    <t>შპს. მედინვესტი-ჰემატოლოგიისა და ტრანსფუზიოლოგიის ისნტიტუტი</t>
  </si>
  <si>
    <t>პ. ქავთარაძის ქუჩის ჩიხი 4</t>
  </si>
  <si>
    <t>BOnk  _  ჰემატოლოგიური</t>
  </si>
  <si>
    <t>სტაციონარული ნებრთვა, ონკოლოგია,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ავტორიზებული აფთიაქი, მზა წამლის ფორმების,მათშორის სპეციალურ კონტროლს დაქვემდებარებული სამკურნალო საშუალებების გაცემა</t>
  </si>
  <si>
    <t>ინ ვიტრო განაყოფიერების ცენტრი</t>
  </si>
  <si>
    <t>ლუბლიანას ქ. 2/6</t>
  </si>
  <si>
    <t>BX - გინეკოოგია, რეპროდუქტოლოგია</t>
  </si>
  <si>
    <t xml:space="preserve">ორგანოებისა და ქსოვილების აღება, შენახვა და გადანერგვა , სამეანო - გინეკოლოგიური პროფილის საქმიანობა - გინეკოლოგია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t>
  </si>
  <si>
    <t>შპს,,ემბრიო"</t>
  </si>
  <si>
    <t>ლუბლიანას 13/6</t>
  </si>
  <si>
    <t xml:space="preserve">B     მეანობა გინეკოლოგია    </t>
  </si>
  <si>
    <t>სამეანო-ნეონატალური საქმიანობა,გინეკოლოგია</t>
  </si>
  <si>
    <t>შპს სამედიცინო პარაზიტოლოგიისა და ტროპიკული მედიცინის კვლევის ინსტიტუტი</t>
  </si>
  <si>
    <t>ქ. თბილისი, თამარ მეფის გამზ. №18</t>
  </si>
  <si>
    <t>სტაციონარული დაწესებულების ნებართვა;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t>
  </si>
  <si>
    <t>შპს პრ.გ.აბზიანიძის სახ.ანგიოლოგია-ანგიოქირურგიის აკ. კლინიკა</t>
  </si>
  <si>
    <t>ქ.თბილისი თევდორე მღვდლის ქ.#13</t>
  </si>
  <si>
    <t>(BX) ფლებოლოგია</t>
  </si>
  <si>
    <t>სტაციონარული დაწესებულების ნებართვა,ქირურგიული პროფილის საქმიანობა</t>
  </si>
  <si>
    <t>შპს "იმედის კლინიკა"</t>
  </si>
  <si>
    <t>ვეფხისტყაოსნის 38</t>
  </si>
  <si>
    <t>Bob&amp;G, Bped</t>
  </si>
  <si>
    <t>გინეკოლოგიური პროფილის საქმიანობა, სამეანო-ნეონატალური საქმიანობა,ქირურგიული პროფილის საქმიანობა, ახალშობილთა ინტენსიური მოვლა,რადიოლოგიური-რენტგენოლოგიური საქმიანობა,ოტორინოლარინგოლოგია,გადაუდებელი სამედიცონო დახმარება-EMERJENCY,რეანიმაცია,ონკოლოგია,ლაბორატორიული საქმიანობა-კლინიკური დიაგნოსტიკა, ლაბორატორიული საქმიანობა-ბიოქიმური დიაგნოსტიკა, ლაბორატორიული საქმოანობა- იმუნოლოგიური და სეროლოგიური დიადნოსტიკა</t>
  </si>
  <si>
    <t>რეპროდუქციული მედიცინისა და უშვილობის ცენტრი</t>
  </si>
  <si>
    <t>რ. ლაღიძის ქ. N8</t>
  </si>
  <si>
    <t>BX-გინეკოლოგია-რეპროდუქტოლოგია</t>
  </si>
  <si>
    <t>თვალის მიკროქირურგიის ჯავრიშვილის კლინიკა "ოფთალმიჯი"</t>
  </si>
  <si>
    <t>ქ.თბილისი.ნ.ჯავახიშვილის #7</t>
  </si>
  <si>
    <t>ოფთალმოლოგია BX</t>
  </si>
  <si>
    <t>ოფთალმოქირურგია,სტაციონარული დაწესებულების ნებართვა</t>
  </si>
  <si>
    <t>ენდოკრინოლოგიის ეროვნული ინსტიტუტი</t>
  </si>
  <si>
    <t>თბილისი, ლუბლიანას ქუჩა #13 / მიხეილ ჭიაურელის ქუჩა #6</t>
  </si>
  <si>
    <t>BX გეგმიური ქირურგია, ენდოკრინოლოგია</t>
  </si>
  <si>
    <t>სტაციონარული დაწესებულების ნებართვა;                                                                                                                     ქირურგიული პროფილის საქმიანობა;                რადიოლოგიური საქმიანობა- რენტგენოლოგიური დიაგნოსტიკა;                 ლაბორატორიული საქმიანობა- იმუნოლოგიური და სეროლოგიური დიაგნოსტიკა;                                                                    ლაბორატორიული საქმიანობა- ბიოქიმიური დიაგნოსტიკა;                                            ლაბორატორიული საქმიანობა-კლინიკური დიაგნოსტიკა</t>
  </si>
  <si>
    <t>შპს ზ. შაქარაშვილის ონკოჰემატოლოგიური კლინიკა ლაიფმედი</t>
  </si>
  <si>
    <t>ნინო ჯავახიშვილის ქ #6</t>
  </si>
  <si>
    <t>პალიატიური  - BX</t>
  </si>
  <si>
    <t>სტაციონარული დაწ. ნებართვა. კლინიკური ლაბორატორია.</t>
  </si>
  <si>
    <t>სს "ევექსის ჰოსპიტლები" - ტრავმატოლოგიური ჰოსპიტალი</t>
  </si>
  <si>
    <t>ლუბლიანას N21</t>
  </si>
  <si>
    <t>სტაციონარული დაწესებულების ნებართვამრეანიმაცია,ნეიროქირურგია,ქირურგიული პროფილის საქმიანობა,დიალიზი,რადიოლოგიური საქმიანობა-რენტგენოლოგიური დიაგნოსტიკა,რადიოლოგიური საქმიანობა- კომპიუტერულ-ტომოგრაფიული კვლევა,გინეკოლოგიური პროფილის საქმიანობა,გადაუდებელი სამედიცინო დახმარება-Emergency,ლაბორატორიული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საქმიანობა-კლინიკური დიაგნოსტიკა,ავტორიზებული აფთიაქის ნებართვა,მზა წამლის ფორმების,მათ შორის სპეციალურ კონტროლს დაქვემდებარებული სამკურნალო საშუალებების გაცემა</t>
  </si>
  <si>
    <t>წმ. მამა გაბრიელის სახელობის პალიატიური ჰოსპისი</t>
  </si>
  <si>
    <t>გორგასლის ქ. 115</t>
  </si>
  <si>
    <t>BX - პალიატიური ჰოსპისი</t>
  </si>
  <si>
    <t>ველისციხის 5ა</t>
  </si>
  <si>
    <t>შპს აკად. ო ღუდიშაურის სახელობის ეროვნული სამედიცინო ცენტრი</t>
  </si>
  <si>
    <t>ნ.ბოხუას ქ 12/ლუბლიანას ქ. 66</t>
  </si>
  <si>
    <t>1.შპს აკად ღუდუშაურის სახელობის ესც სანებართვო მოწმობა;</t>
  </si>
  <si>
    <t>სს "კ. ერისთავის სახელობის ექსპერიმენტული და კლინიკური ქირურგიის ეროვნული ცენტრი"</t>
  </si>
  <si>
    <t>ქ. თბილისი, კ. ჩაჩავას ქ.N5</t>
  </si>
  <si>
    <t>სტაციონარული დაწესებულების ნებართვა; ქირურგიული პროფილის საქმიანობა; რეანიმაცია; სამეანო–გინეკოლოგიური პროფილის საქმიანობა–გინეკოლოგია; ოტორინოლარინგოლოგია; ონკოლოგია; რადიოლოგიური საქმიანობა – რენტგენოლოგიური დიაგნოსტიკა; დიალიზი; ორგანოების და ქსოვილების აღება, შენახვა, გადანერგვა; ოფთალმოლოგია; გადაუდებელი სამედიცინო დახმარება – EEMERGENCY; რადიოლოგიური საქმიანობა – კომპიუტრერული–ტომოგრაფიული კვლევა; ნეიროქირურგია; ინტერვენციული კარდიოლოგია;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რადიოლოგია; ავტორიზებული აფთიაქის ნებართვა; მზა წამლის ფორმების, მათ შორის სპეციალური კონტროლს დაქმვემდებარებული სამკურნალო სასუალებების გაცემა; საწარმოო ტრანფუზიოლოგიური საქმიანობის ლიცენზია; პათოლოგანატორმიური საქმიანობის ლიცენზია; ჰისტოპათოლოგიური დიაგნოსტიკა; ციტოპათოლოგიური დიაგნოსტიკა</t>
  </si>
  <si>
    <t>შპს ,,ენენსი"</t>
  </si>
  <si>
    <t>ლაბორატორიული საქმიანობა-ბიოქიმიური დიაგნოსტიკა, ლაბორატორიული საქმიანობა - კლინიკური დიგნოსტიკა , რადიოლოგიურ საქმიანობა-რენდგენოლოგიური დიაგნოსტიკა, ახალშობილითა ინტენსიური მოვლა.</t>
  </si>
  <si>
    <t>შპს ყელ-ყურ ცხვირის სნეულებათა ეროვნული ცენტრი ჯაფარიძე ქევანიშვილის კლინიკა</t>
  </si>
  <si>
    <t>ოტორინოლარინგოლოგია, ქირურგიული პროფილის საქმიანობა, სტაციონალური დაწესებულების ნებართვა</t>
  </si>
  <si>
    <t>შპს აკად.ვ.წითლანაძის სახლ.რევმატ.ს/პ ცენტრი</t>
  </si>
  <si>
    <t>0102, დ.უზნაძის 51</t>
  </si>
  <si>
    <t>რევმატოლოგია</t>
  </si>
  <si>
    <t>რად. საქმიანობა-რენტგენოლოგიური დიაგნოსტიკა სან.მოწმობა დანN000418</t>
  </si>
  <si>
    <t>შპს ჩიჩუების სამედიცინო ცენტრი მზერა</t>
  </si>
  <si>
    <t>წინანდლის ქ. 9</t>
  </si>
  <si>
    <t>ოფთალმოლოგია, ქირურგია, რეანიმაცია,  გინეკოლოგიური, ონკოლოგია,</t>
  </si>
  <si>
    <t>შპს.,,ავერსის კლინიკა''  ბირთვული მედიცინის ცენტრი</t>
  </si>
  <si>
    <t>ალ.ყაზბეგის გამზირი N16</t>
  </si>
  <si>
    <t>ბირთვული მედიცინა</t>
  </si>
  <si>
    <t xml:space="preserve">სტაციონარული დაწესებულების ნებართვა ; სანებართვო მოწმობის დანართი  (რადიოლოგიური საქმიანობა) </t>
  </si>
  <si>
    <t>შპს ,,ს.ხეჩინაშვილის სახელობის საუნივერსიტეტო კლინიკა''</t>
  </si>
  <si>
    <t>სტაციონარული დაწესებულების ნებართვა;ქირურგიული  პროფილი;რეანიმაცია;რადიოლოგია(კომპიუტერული-ტომოგრაფია)რადიოლოგია(რენტგენოლოგიური დიაგნოსტიკა) ონკოლოგია; გინეკოლოგია;ინფექციური დაავდებისმკურნალობა;ნეიროქირურგია;ოტორინოლარინგოლოგია; გადაუდებელი სამედიცინო დახმარება; ლაბორატორია -კლინიკური დიაგნოსტიკა. ლაბორატორია-იმუნოლოგიური და სერელოგიური დიაგნოსტიკა.ლაბორატორია-ბიოქიმიური დიაგნოსტიკა. ავტორიზებული აფთიაქი; მზა წამლის ფორმების მათ შორის სპეც კონტროლს დაქვემდებარებული სამკურნალო საშუალებების გაცემა;დიალიზი;</t>
  </si>
  <si>
    <t>შპს,,მედი"</t>
  </si>
  <si>
    <t>კოსტავას 52</t>
  </si>
  <si>
    <t>სტაციონარული საქმიანობის ნებართვა.ქირურგიული საქმიანობის ნებართვა.რადიოლოგიური საქმიანობის ნებართვა.რეანიმაციული ს</t>
  </si>
  <si>
    <t>შპს "მ.ზოდელავას ჰემატოლოგიური ცენტრი"</t>
  </si>
  <si>
    <t>თევდორე მღვდლის ქ.13</t>
  </si>
  <si>
    <t>003646/003647/003648/000298/011276-4.5.6./611486-4.5.6/011488-4.6.4./011489-7.46.1./011488-4.6.4./000349</t>
  </si>
  <si>
    <t>შპს თბილისი სითი მედიქალ</t>
  </si>
  <si>
    <t>ალ.ყაზბეგის გამზ.34</t>
  </si>
  <si>
    <t>რადიოლოგიური საქმიანობა - კომპიუტერულ - ტომოგრაფიული კვლევა; გადაუდებელი სამედიცინო დახმარება;ნეიროქირურგია;ინტერვენციული კარდიოლოგია; ქირურგიული პროფილის საქმიანობა; რეანიმაცია;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გინეკოლოგიური პროფილის საქმიანობა</t>
  </si>
  <si>
    <t>შპს ,,დავით დავარაშვილის კლინიკა"</t>
  </si>
  <si>
    <t>ვაჟა-ფშაველას გამზ.N83/11</t>
  </si>
  <si>
    <t>სტაციონარული;სამეანო-ნეონატალური;გინეკოლოგია</t>
  </si>
  <si>
    <t>შპს ,,ალ.წულუკიძის სახელობის უროლოგიის ეროვნული ცენტრი"</t>
  </si>
  <si>
    <t>წინანდლის ქუჩა N27</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</si>
  <si>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</si>
  <si>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შპს სხივური მედიცინის ცენტრი</t>
  </si>
  <si>
    <t>ლევან ჩარკვიანის ქუჩა 6</t>
  </si>
  <si>
    <t>ბირთვული და რადიაციული საქმიანობა</t>
  </si>
  <si>
    <t xml:space="preserve">1. რადიოლოგია; 2.რადიოლოგიური საქმიანობა-რენტგენოლოგიური დიაგნოსტიკა; 3.რადიოლოგიური საქმიანობა-კომპიუტერულ-ტომოგრაფიული კვლევა; 4.ლაბორატორიული საქმიანობა-იმუნოლოგიური და სეროლოგიური დიაგნოსტიკა; 5.ლაბორატორიული საქმიანობა-ბიოქიმიური დიაგნოსტიკა; 6. ლაბორატორიული საქმიანობა-კლინიკური დიაგნოსტიკა; 7. ლაბორატორიული საქმიანობა-ბიოლოგიური მასალის ნიმუშების აღება/გამოყოფა სხვა დაწესებულებაში (მათ შორის საზღვარგარეთ) გამოსაკვლევად გაგზავნის მიზნით; </t>
  </si>
  <si>
    <t xml:space="preserve">საქართველოს საპატრიარქოს თერაპიული კლინიკა (უპოვართათვის) და მისი განვითარების ფონდი </t>
  </si>
  <si>
    <t>წინანდლის #9</t>
  </si>
  <si>
    <t xml:space="preserve">სტაციონარული დაწესებულების ნებართვა,  რადიოლოგიური საქმიანობა, რეანიმაცია, ემერჯენსი, ბიოქიმიური დიაგნოსტიკა, კლინიკური დიაგნოსტიკა, იმუნოლოგიური და სეროლოგიური დიაგნოსტიკა </t>
  </si>
  <si>
    <t>შპს გადაუდებელი ნევროლოგიის კლინიკა ნევროლოგი</t>
  </si>
  <si>
    <t>წინანდლის №9</t>
  </si>
  <si>
    <t>ნევროლოგი</t>
  </si>
  <si>
    <t>ნევროლოგია; ლაბორატორია; ეპიდემიოლოგია; ფუნქციური დიაგნოსტიკა</t>
  </si>
  <si>
    <t>საქართველოს კოლოპროქტოლოგიის ცენტრი - გელა მუხაშავრიას კლინიკა</t>
  </si>
  <si>
    <t>ვაჟა-ფშაველას 29</t>
  </si>
  <si>
    <t>პროქტოლოგია</t>
  </si>
  <si>
    <t>სტაციონარული დაწესებულების ნებართვა (მოწმობა #000503)</t>
  </si>
  <si>
    <t>შპს ,, მე-5 კლინიკური საავადმყოფო''</t>
  </si>
  <si>
    <t>ნეონატოლოგია,რადიოლოგიური საქმიანობა-რენტგენოლოგიური დიაგნოსტიკა,რეანიმაცია,გადაუდებელი სამედიცინო დახმარება ,ქირურგიული პროფილის საქმიანობა,ონკოლოგია,სამეანო-ნეონატოლოგიური საქმიანობა,ფსიქიატრია,ინტერვენციული კარდიოლოგია,ნეიროქირურგია,ოფთალმოლოგია,დიალიზი,ოტორინოლარინგოლოგია,ლაბორატორიული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 კლინიკური დიაგნოსტიკა,ახალშობილთა ინტენსიური მოვლა.</t>
  </si>
  <si>
    <t>შპს ,,ალექსანდრე ალადაშვილის სახელობის კლინიკა''</t>
  </si>
  <si>
    <t>დ.უზნაძის ქ.N103</t>
  </si>
  <si>
    <t>სტაციონარული საქმიანობა,გადაუდებელი სამედიცინო დახმარება ER,ონკოლოგია,რადიოლოგიური საქმიანობის ტომოგრაფიული კვლევა,ქირურგიული პროფილის საქმიანობა,ნეიროქირურგია,ოფთალმოლოგია,ინტერვენციული კარდიოლოგია,ორგანოებისა და ქსოვილების აღება,შენახვა,გადანერგვა,რეანიმაცია,რენტგენი რადიოლოგიური საქმიანობა რენტგენოლოგიური კვლევა,პათოლოგანატომიური საქმიანობა,ჰისტოფათოლოგიური დიაგნოსტიკა,ციტოფათოლოგიური დიაგნოსტიკა;ოტორინოლარინგოლოგია;</t>
  </si>
  <si>
    <t>შ.პ.ს. ესთელაინი</t>
  </si>
  <si>
    <t>ალ.ყაზბეგის N1</t>
  </si>
  <si>
    <t>მოზრდილთა პლასტიკური, რეკონსტრუქციული და ესთეტიკური ქირურგია</t>
  </si>
  <si>
    <t>ქირურგიული პროფილის საქმიანობა,  ოტორინოლარინგოლოგია,  რეანიმაცია,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t>
  </si>
  <si>
    <t>შპს "გადაუდებელი ქირურგიისა და ტრავმატოლოგიის ცენტრი"</t>
  </si>
  <si>
    <t xml:space="preserve">ქირურგიული პროფილის საქმიანობა, რეანიმაცია, ნეიროქირურგია, ლაბორატორიული საქმიანობა, იმუნოლოგიური და სეროლოგიური დიაგნოსტიკა, ემერჯენსი, ორგანოების და ქსოვილების აღბა, შენახვა, გადანერგვა, დიალიზი, საბორატორიული საქმიანობა - კლინიკური დიაგნოსტიკა, საბორატორიული საქმიანობა- ბიოქიმიური დიაგნოსტიკა. </t>
  </si>
  <si>
    <t>შპს გაგუას კლინიკა</t>
  </si>
  <si>
    <t>ნ.ჯავახიშვილის 6ა, 0159 თბილისი</t>
  </si>
  <si>
    <t xml:space="preserve">BOb&amp;G;  BX  </t>
  </si>
  <si>
    <t xml:space="preserve">1. სტაციონალური მომსახურება 
2. სამეანო–ნეონატალური საქმიანობა
3. გინეკოლოგიური პროფილის საქმიანობა 
4. ქირურგიული პროფილის საქმიანობა
5. ონკოლოგია 
6. რეანიმაცია 
7. გადაუდებელი სამედიცინო დახმარება EEMERGENჩY 
8. რადიოლოგიური საქმიანობა - რენტგენოლოგიური დიაგნოსტიკა    
9. ლაბორატორიული საქმიანობა – კლინიკური დიაგნოსტიკა                
10. ლაბორატორიული საქმიანობა – ბიოქიმიური დიაგნოსტიკა             
11. ლაბორატორიული საქმიანობა – იმუნოლოგიური და სეროლოგიური დიაგნოსტიკა 
12. ახალშობილთა ინტენსიური მოვლა NICU </t>
  </si>
  <si>
    <t>შპს "ამტელ ჰოსპიტალ პირველი კლინიკური"</t>
  </si>
  <si>
    <t>წინანდლის ქ.9</t>
  </si>
  <si>
    <t>სტაციონარული დაწესებულების ნებართვა; ინფექციური დაავადებების მკურნალობა; ინტერვენციული კარდიოლოგია; რეანიმაცია; სამეანო-გინეკოლოგიური პროფილის საქმიანობა-გინეკოლოგია; რადიოლოგიური საქმიანობა - რენტგენოლოგიური დიაგნოსტიკა; ქირურგიული პროფილის საქმიანობა; ნეიროქირურგია; გადაუდებელი სამედიცინო დახმარება - EMERGENCY; ოტორინოლარინგოლოგია; ონკოლოგია; დიალიზი; ლაბორატორიული საქმიანობა-კლინიკური დიაგნოსტიკა; ლაბორატორიული საქმიანობა-მიკრობიოლოგიური დიაგნოსტიკა;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ავტორიზებული აფთიაქის ნებართვა;მზა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</si>
  <si>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 xml:space="preserve">ქ. თბილისი 0179, ი. ჭავჭავაძის გამზ. #33; </t>
  </si>
  <si>
    <t>გინეკოლოგია, რეპროდუქტოლოგია</t>
  </si>
  <si>
    <t>სანებართვო მოწმობა; სამეანო-ნეონატალური საქმიანობა;  გინეკოლოგია; ქირურგია ; რეანიმაცია ; რადიოლოგია-რენტგენოლოგია ; ლაბორატორიული/კლინიკური დიაგნოსტიკა ბიოქიმიური; იმუნოლოგიური და სეროლოგიური</t>
  </si>
  <si>
    <t xml:space="preserve">• სტაციონარული დაწესებულების ნებართვა.
• ლაბორატორიული საქმიანობა - იმუნოლოგიური და სეროლოგიური დიაგნოსტიკა;
•  ქირურგიული პროფილის საქმიანობა.
• ოტორინოლარინგოლოგია.
• ოფთალმოლოგია. 
• გინეკოლოგიური პროფილის საქმიანობა. 
• ონკოლოგია.
• ორგანოს, ორგანოთა  ნაწილების, ქსოვილებისა  და უჯრედების არება და /ან შენახვა და/ან გადანერგვა. 
• რადიოლოგიური საქმიანობა  რენტგენოლოგიური დიაგნოსტიკა.
• რეანიმაცია. 
• ლაბორატორიული საქმიანობა კლინიკური დიაგნოსტიკა.
• ლაბორატორიული საქმიანობა ბიოქიმიური დიაგნოსტიკა
</t>
  </si>
  <si>
    <t>შპს კუზანოვის კლინიკა</t>
  </si>
  <si>
    <t xml:space="preserve">• სტაციონარული ნებართვა;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იმუნოლოგიური და სეროლოგიური დაგნოსტიკა;
• პლასტიკური რეკონსტრუქციული  და ესთეტიკური ქირურგიის სტაციონარული საქმიანობა;
</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</si>
  <si>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ონკოლოგია
• ოტო-რინო-ლარინგოლოგია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ავტორიზებული აფთიაქის ნებართვა
</t>
  </si>
  <si>
    <t xml:space="preserve">E  </t>
  </si>
  <si>
    <t>ნებართვები - სტაციონარული საქმიანობის ნებართვა000852 დანართები: ფთიზიატრია 004231; ქირურგია 004232; რადიოლოგია 004237 და 004236; რეანიმაცია 004233; ონკოლოგია 004234; ლაბორატორია :004527;004528;004530;004529;004531ქს.აღება004235</t>
  </si>
  <si>
    <t xml:space="preserve">• სტაციონარული დაწესებულების ნებართვა 
• ინტერვენციული კარდიოლოგია
• ავტორიზებული აფთიაქის ნებართვა
• საწარმოო ტრანსფუზოლოგია
• რეანიმაცია
• გადაუდებელი სამედიცინო დახმარება EMERGENCY
• ქირურგიული პროფილის
• ოტო-რინო-ლარინგოლოგია,
• მზა წამლის ფორმების მათ შორის სპეციალურ კონტროლს დაქვემდებარებული სამკურნალო საშუალებების გაცემა 
• ლაბორატორიული საქმიანობა - კლინიკური და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დიალიზი.
• ორგანოების და ქსოვილების აღება, შენახვა, გადანერგვა 
• დონორობის ორგანიზება
</t>
  </si>
  <si>
    <t>სტაციონარული ნებართვის თაობაზე განაცხადი გაკეთებულია</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</si>
  <si>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ავტორიზებული აფთიაქის ნებართვა
</t>
  </si>
  <si>
    <t>AD1</t>
  </si>
  <si>
    <t>C1</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</si>
  <si>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ლაბორატორიული საქმიანობა - მიკრობიოლოგიური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ბირთვულ-მაგნიტური რეზონანსი;
• ქირურგიული პროფილის  საქმიანობა;  
• სამეანო-გინეკოლოგიური საქმიანობა - გინეკოლოგია
• ონკოლოგია;
•  რეანიმაცია; 
• ინტერვენციული კარდიოლოგია;
• ოტო-რინო-ლარინგოლოგია;
• ოფთალმოლოგია
• ნეიროქირურგია
• ინფექციური დაავადებების მკურნალობა
• დიალიზი
• გადაუდებელი სამედიცინო დახმარება
</t>
  </si>
  <si>
    <t>შპს „ნიუ ჰოსპიტალსი“</t>
  </si>
  <si>
    <t>თბილისი, კრწანისის ქ. 12</t>
  </si>
  <si>
    <r>
      <rPr>
        <sz val="10"/>
        <color theme="1"/>
        <rFont val="Sylfaen"/>
        <family val="1"/>
      </rPr>
      <t>სტაციონარული დაწესებულების ნებართვა
ნეიროქირურგია
გადაუდებელი სამედიცინო დახმარება
EMERGENCY
ონკოლოგია
სამეანო-გინეკოლოგიური პროფილის
საქმიანობა - გინეკოლოგია
ნეონატოლოგია
მეანობა
ინტერვენციული კარდიოლოგია
ოფთალმოლოგია
ოტორინოლარინგოლოგია
რადიოლოგიური საქმიანობა-
კომპიუტერულ-ტომოგრაფიული კვლევა
რადიოლოგიური საქმიანობა-რენტგენოლოგიური დიაგნოსტიკა
ქირურგიული პროფილის საქმიანობა
ორგანოების და ქსოვილების აღება, შენახვა, გადანერგვა
რეანიმაცია
ინფექციური დაავადებების
მკურნალობა
დიალიზი
საწარმოო ტრანსფუზიოლოგიური საქმიანობის ლიცენზია
სამედიცინო სოციალური ექსპერტიზის ჩატარების უფლება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ორგანოთა იმპორტი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r>
    <r>
      <rPr>
        <sz val="10"/>
        <color theme="1"/>
        <rFont val="Calibri"/>
        <family val="1"/>
        <scheme val="minor"/>
      </rPr>
      <t xml:space="preserve">
</t>
    </r>
  </si>
  <si>
    <t>შპს ,,კლინიკა-ლჯ"</t>
  </si>
  <si>
    <t>ქუთაისი</t>
  </si>
  <si>
    <t>ქუთაისი, ჩეჩელაშვილის ქ.#6</t>
  </si>
  <si>
    <t>რეანიმაცია; სამეანო-გინეკოლოგიური პროფილი საქმიანობა-გინეკოლოგია; ოფთალმოლოგია; ოტორინოლარინგოლოგია; ქირურგიული პროფილის საქმიანობა; ონკოლოგია; გადაუდებელი სამედიცინო დახმარება-EMERJENCY;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ნეიროქირურგია; ინტერვენციული კარდიოლოგია;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 ბიოქიმიური დიაგნოსტიკა; დიალიზი</t>
  </si>
  <si>
    <t xml:space="preserve">A </t>
  </si>
  <si>
    <t xml:space="preserve">A    </t>
  </si>
  <si>
    <t>გლდანი- ნაძალადევი</t>
  </si>
  <si>
    <t>მთაწმინდა-კრწანისი</t>
  </si>
  <si>
    <t>სულ</t>
  </si>
  <si>
    <t>ქალაქი</t>
  </si>
  <si>
    <t>0-50</t>
  </si>
  <si>
    <t>51-60</t>
  </si>
  <si>
    <t>61-70</t>
  </si>
  <si>
    <t>71-80</t>
  </si>
  <si>
    <t>81-90</t>
  </si>
  <si>
    <t>91-100</t>
  </si>
  <si>
    <t>151-200</t>
  </si>
  <si>
    <t>201-250</t>
  </si>
  <si>
    <t>251-350</t>
  </si>
  <si>
    <t>141-150</t>
  </si>
  <si>
    <t>131-140</t>
  </si>
  <si>
    <t>საწოლები სულ</t>
  </si>
  <si>
    <t>121-130</t>
  </si>
  <si>
    <t>101-110</t>
  </si>
  <si>
    <t>111-120</t>
  </si>
  <si>
    <t>სელექცია</t>
  </si>
  <si>
    <t>ექიმი ერთ საწოზე</t>
  </si>
  <si>
    <t>ექთანი ერთ საწოლზე</t>
  </si>
  <si>
    <t>ადმინისტრაცია ერთ საწოლზე</t>
  </si>
  <si>
    <t>სხვა ერთ საწოლზე</t>
  </si>
  <si>
    <t>ორგანიზაციის ტიპი</t>
  </si>
  <si>
    <t xml:space="preserve">ორგანიზაციის ტიპი </t>
  </si>
  <si>
    <t>შერჩეული ჰოსპიტლები - ბათუმი</t>
  </si>
  <si>
    <t>შერჩეული ჰოსპიტლები - ქუთაისი</t>
  </si>
  <si>
    <t>სელექციის გარეშე დარჩენილი ჰოსპიტლები - ქუთაისი</t>
  </si>
  <si>
    <t>სელექციის გარეშე დარჩენილი ჰოსპიტლები - ბათუმი</t>
  </si>
  <si>
    <t>სელექციის გარეშე დარჩენილი ჰოსპიტლები - თბილისი</t>
  </si>
  <si>
    <t>შერჩეული ჰოსპიტლები - თბილისი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</si>
</sst>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4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charset val="204"/>
      <scheme val="minor"/>
    </font>
    <font>
      <b/>
      <sz val="10"/>
      <color theme="0"/>
      <name val="Sylfaen"/>
      <family val="1"/>
      <charset val="204"/>
    </font>
    <font>
      <sz val="11"/>
      <color theme="1"/>
      <name val="Calibri"/>
      <family val="2"/>
      <charset val="204"/>
      <scheme val="minor"/>
    </font>
    <font>
      <b/>
      <sz val="10"/>
      <color theme="0"/>
      <name val="Sylfaen"/>
      <family val="1"/>
    </font>
    <font>
      <b/>
      <sz val="9"/>
      <color rgb="FF2A7E67"/>
      <name val="Sylfaen"/>
      <family val="1"/>
    </font>
    <font>
      <sz val="10"/>
      <name val="Sylfaen"/>
      <family val="1"/>
    </font>
    <font>
      <b/>
      <sz val="11"/>
      <color theme="0"/>
      <name val="Calibri"/>
      <family val="2"/>
      <scheme val="minor"/>
    </font>
    <font>
      <b/>
      <sz val="10"/>
      <name val="Sylfaen"/>
      <family val="1"/>
    </font>
    <font>
      <sz val="10"/>
      <color theme="1"/>
      <name val="Calibri"/>
      <family val="1"/>
      <scheme val="minor"/>
    </font>
    <font>
      <sz val="10"/>
      <color theme="1"/>
      <name val="Sylfaen"/>
      <family val="1"/>
    </font>
    <font>
      <sz val="10"/>
      <name val="Arial Cyr"/>
      <charset val="204"/>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Calibri"/>
      <family val="2"/>
      <charset val="1"/>
      <scheme val="minor"/>
    </font>
    <font>
      <sz val="18"/>
      <color theme="3"/>
      <name val="Calibri Light"/>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sz val="18"/>
      <color theme="3"/>
      <name val="Calibri Light"/>
      <family val="2"/>
      <scheme val="major"/>
    </font>
    <font>
      <sz val="9"/>
      <color rgb="FF2A7E67"/>
      <name val="Sylfaen"/>
      <family val="1"/>
    </font>
    <font>
      <b/>
      <sz val="14"/>
      <color theme="1"/>
      <name val="Calibri"/>
      <family val="2"/>
      <charset val="204"/>
      <scheme val="minor"/>
    </font>
  </fonts>
  <fills count="41">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249977111117893"/>
        <bgColor indexed="64"/>
      </patternFill>
    </fill>
    <fill>
      <patternFill patternType="solid">
        <fgColor theme="4"/>
        <bgColor indexed="64"/>
      </patternFill>
    </fill>
    <fill>
      <patternFill patternType="solid">
        <fgColor rgb="FFFFC000"/>
        <bgColor indexed="64"/>
      </patternFill>
    </fill>
    <fill>
      <patternFill patternType="solid">
        <fgColor theme="9" tint="0.59999389629810485"/>
        <bgColor indexed="64"/>
      </patternFill>
    </fill>
    <fill>
      <patternFill patternType="solid">
        <fgColor rgb="FF002060"/>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style="thin">
        <color auto="1"/>
      </right>
      <top style="medium">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right/>
      <top/>
      <bottom style="thin">
        <color indexed="64"/>
      </bottom>
      <diagonal/>
    </border>
  </borders>
  <cellStyleXfs count="89">
    <xf numFmtId="0" fontId="0" fillId="0" borderId="0"/>
    <xf numFmtId="0" fontId="1" fillId="0" borderId="0"/>
    <xf numFmtId="0" fontId="5" fillId="0" borderId="0"/>
    <xf numFmtId="0" fontId="1" fillId="0" borderId="0"/>
    <xf numFmtId="0" fontId="13" fillId="0" borderId="0"/>
    <xf numFmtId="0" fontId="28" fillId="0" borderId="0" applyNumberFormat="0" applyFill="0" applyBorder="0" applyAlignment="0" applyProtection="0"/>
    <xf numFmtId="0" fontId="29" fillId="0" borderId="8" applyNumberFormat="0" applyFill="0" applyAlignment="0" applyProtection="0"/>
    <xf numFmtId="0" fontId="30" fillId="0" borderId="9"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11" applyNumberFormat="0" applyAlignment="0" applyProtection="0"/>
    <xf numFmtId="0" fontId="36" fillId="9" borderId="12" applyNumberFormat="0" applyAlignment="0" applyProtection="0"/>
    <xf numFmtId="0" fontId="37" fillId="9" borderId="11" applyNumberFormat="0" applyAlignment="0" applyProtection="0"/>
    <xf numFmtId="0" fontId="38" fillId="0" borderId="13" applyNumberFormat="0" applyFill="0" applyAlignment="0" applyProtection="0"/>
    <xf numFmtId="0" fontId="39" fillId="10" borderId="14" applyNumberFormat="0" applyAlignment="0" applyProtection="0"/>
    <xf numFmtId="0" fontId="40" fillId="0" borderId="0" applyNumberFormat="0" applyFill="0" applyBorder="0" applyAlignment="0" applyProtection="0"/>
    <xf numFmtId="0" fontId="27" fillId="11" borderId="15" applyNumberFormat="0" applyFont="0" applyAlignment="0" applyProtection="0"/>
    <xf numFmtId="0" fontId="41" fillId="0" borderId="0" applyNumberFormat="0" applyFill="0" applyBorder="0" applyAlignment="0" applyProtection="0"/>
    <xf numFmtId="0" fontId="42" fillId="0" borderId="16" applyNumberFormat="0" applyFill="0" applyAlignment="0" applyProtection="0"/>
    <xf numFmtId="0" fontId="43"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43" fillId="35" borderId="0" applyNumberFormat="0" applyBorder="0" applyAlignment="0" applyProtection="0"/>
    <xf numFmtId="9" fontId="13" fillId="0" borderId="0" applyFont="0" applyFill="0" applyBorder="0" applyAlignment="0" applyProtection="0"/>
    <xf numFmtId="43" fontId="13" fillId="0" borderId="0" applyFont="0" applyFill="0" applyBorder="0" applyAlignment="0" applyProtection="0"/>
    <xf numFmtId="0" fontId="44" fillId="0" borderId="0" applyNumberFormat="0" applyFill="0" applyBorder="0" applyAlignment="0" applyProtection="0"/>
    <xf numFmtId="0" fontId="14" fillId="0" borderId="8" applyNumberFormat="0" applyFill="0" applyAlignment="0" applyProtection="0"/>
    <xf numFmtId="0" fontId="15" fillId="0" borderId="9" applyNumberFormat="0" applyFill="0" applyAlignment="0" applyProtection="0"/>
    <xf numFmtId="0" fontId="16" fillId="0" borderId="10"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11" applyNumberFormat="0" applyAlignment="0" applyProtection="0"/>
    <xf numFmtId="0" fontId="21" fillId="9" borderId="12" applyNumberFormat="0" applyAlignment="0" applyProtection="0"/>
    <xf numFmtId="0" fontId="22" fillId="9" borderId="11" applyNumberFormat="0" applyAlignment="0" applyProtection="0"/>
    <xf numFmtId="0" fontId="23" fillId="0" borderId="13" applyNumberFormat="0" applyFill="0" applyAlignment="0" applyProtection="0"/>
    <xf numFmtId="0" fontId="9" fillId="10" borderId="14" applyNumberFormat="0" applyAlignment="0" applyProtection="0"/>
    <xf numFmtId="0" fontId="24" fillId="0" borderId="0" applyNumberFormat="0" applyFill="0" applyBorder="0" applyAlignment="0" applyProtection="0"/>
    <xf numFmtId="0" fontId="1" fillId="11" borderId="15" applyNumberFormat="0" applyFont="0" applyAlignment="0" applyProtection="0"/>
    <xf numFmtId="0" fontId="25" fillId="0" borderId="0" applyNumberFormat="0" applyFill="0" applyBorder="0" applyAlignment="0" applyProtection="0"/>
    <xf numFmtId="0" fontId="2" fillId="0" borderId="16" applyNumberFormat="0" applyFill="0" applyAlignment="0" applyProtection="0"/>
    <xf numFmtId="0" fontId="2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6" fillId="35" borderId="0" applyNumberFormat="0" applyBorder="0" applyAlignment="0" applyProtection="0"/>
  </cellStyleXfs>
  <cellXfs count="84">
    <xf numFmtId="0" fontId="0" fillId="0" borderId="0" xfId="0"/>
    <xf numFmtId="0" fontId="3" fillId="0" borderId="0" xfId="0" applyFont="1" applyAlignment="1"/>
    <xf numFmtId="0" fontId="3" fillId="0" borderId="0" xfId="0" applyFont="1" applyAlignment="1">
      <alignment horizontal="left"/>
    </xf>
    <xf numFmtId="0" fontId="3" fillId="0" borderId="0" xfId="0" applyFont="1"/>
    <xf numFmtId="49" fontId="3" fillId="0" borderId="0" xfId="0" applyNumberFormat="1" applyFont="1"/>
    <xf numFmtId="0" fontId="8" fillId="0" borderId="1" xfId="0" applyFont="1" applyFill="1" applyBorder="1" applyAlignment="1">
      <alignment horizontal="left" vertical="center"/>
    </xf>
    <xf numFmtId="0" fontId="3" fillId="0" borderId="0" xfId="0" applyFont="1" applyFill="1" applyAlignment="1">
      <alignment horizontal="left"/>
    </xf>
    <xf numFmtId="0" fontId="8" fillId="0" borderId="1" xfId="0" applyFont="1" applyFill="1" applyBorder="1" applyAlignment="1">
      <alignment horizontal="left"/>
    </xf>
    <xf numFmtId="0" fontId="0" fillId="0" borderId="0" xfId="0" applyAlignment="1">
      <alignment vertical="center" wrapText="1"/>
    </xf>
    <xf numFmtId="0" fontId="8" fillId="0" borderId="1" xfId="0" applyFont="1" applyFill="1" applyBorder="1" applyAlignment="1">
      <alignment horizontal="left" vertical="center" wrapText="1"/>
    </xf>
    <xf numFmtId="0" fontId="8" fillId="0" borderId="4" xfId="0" applyFont="1" applyFill="1" applyBorder="1" applyAlignment="1">
      <alignment horizontal="left" vertical="center"/>
    </xf>
    <xf numFmtId="0" fontId="8" fillId="0" borderId="4" xfId="0" applyFont="1" applyFill="1" applyBorder="1" applyAlignment="1">
      <alignment horizontal="left" vertical="center" wrapText="1"/>
    </xf>
    <xf numFmtId="0" fontId="8" fillId="0" borderId="4" xfId="0" applyFont="1" applyFill="1" applyBorder="1" applyAlignment="1">
      <alignment horizontal="left"/>
    </xf>
    <xf numFmtId="0" fontId="7" fillId="0" borderId="1" xfId="0" applyFont="1" applyFill="1" applyBorder="1" applyAlignment="1">
      <alignment horizontal="center" vertical="center"/>
    </xf>
    <xf numFmtId="0" fontId="0" fillId="0" borderId="4" xfId="0" applyFill="1" applyBorder="1"/>
    <xf numFmtId="0" fontId="0" fillId="0" borderId="0" xfId="0" applyFill="1"/>
    <xf numFmtId="0" fontId="11" fillId="0" borderId="4" xfId="0" applyFont="1" applyFill="1" applyBorder="1" applyAlignment="1">
      <alignment horizontal="left"/>
    </xf>
    <xf numFmtId="0" fontId="3" fillId="0" borderId="1" xfId="0" applyFont="1" applyFill="1" applyBorder="1" applyAlignment="1">
      <alignment horizontal="left"/>
    </xf>
    <xf numFmtId="0" fontId="0" fillId="0" borderId="5" xfId="0" applyBorder="1" applyAlignment="1">
      <alignment vertical="center" wrapText="1"/>
    </xf>
    <xf numFmtId="0" fontId="7" fillId="0" borderId="4" xfId="0" applyFont="1" applyFill="1" applyBorder="1" applyAlignment="1">
      <alignment horizontal="center" vertical="center"/>
    </xf>
    <xf numFmtId="0" fontId="0" fillId="0" borderId="4" xfId="0" applyFill="1" applyBorder="1" applyAlignment="1">
      <alignment vertical="center" wrapText="1"/>
    </xf>
    <xf numFmtId="0" fontId="4" fillId="0" borderId="4" xfId="0" applyFont="1" applyFill="1" applyBorder="1" applyAlignment="1">
      <alignment vertical="center" wrapText="1"/>
    </xf>
    <xf numFmtId="0" fontId="4" fillId="0" borderId="4" xfId="0" applyFont="1" applyFill="1" applyBorder="1" applyAlignment="1">
      <alignment horizontal="center" vertical="center"/>
    </xf>
    <xf numFmtId="0" fontId="9" fillId="0" borderId="4" xfId="0" applyFont="1" applyFill="1" applyBorder="1" applyAlignment="1">
      <alignment vertical="center" wrapText="1"/>
    </xf>
    <xf numFmtId="0" fontId="9" fillId="0" borderId="4" xfId="0" applyFont="1" applyFill="1" applyBorder="1" applyAlignment="1">
      <alignment horizontal="left" vertical="center" wrapText="1"/>
    </xf>
    <xf numFmtId="0" fontId="4" fillId="0" borderId="4" xfId="0" applyFont="1" applyFill="1" applyBorder="1" applyAlignment="1">
      <alignment vertical="center"/>
    </xf>
    <xf numFmtId="49" fontId="10" fillId="0" borderId="4" xfId="1" applyNumberFormat="1" applyFont="1" applyFill="1" applyBorder="1" applyAlignment="1">
      <alignment vertical="center" wrapText="1"/>
    </xf>
    <xf numFmtId="49" fontId="10" fillId="0" borderId="4" xfId="1" applyNumberFormat="1" applyFont="1" applyFill="1" applyBorder="1" applyAlignment="1">
      <alignment horizontal="left" vertical="center" wrapText="1"/>
    </xf>
    <xf numFmtId="0" fontId="0" fillId="0" borderId="4" xfId="0" applyFont="1" applyFill="1" applyBorder="1"/>
    <xf numFmtId="0" fontId="11" fillId="0" borderId="0" xfId="0" applyFont="1" applyFill="1" applyAlignment="1">
      <alignment horizontal="left"/>
    </xf>
    <xf numFmtId="0" fontId="0" fillId="37" borderId="0" xfId="0" applyFill="1"/>
    <xf numFmtId="0" fontId="0" fillId="38" borderId="0" xfId="0" applyFill="1"/>
    <xf numFmtId="0" fontId="45" fillId="0" borderId="4"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4" xfId="0" applyNumberFormat="1" applyFont="1" applyFill="1" applyBorder="1" applyAlignment="1">
      <alignment horizontal="left" vertical="center" wrapText="1"/>
    </xf>
    <xf numFmtId="0" fontId="6" fillId="2" borderId="3" xfId="0" applyFont="1" applyFill="1" applyBorder="1" applyAlignment="1">
      <alignment vertical="center" wrapText="1"/>
    </xf>
    <xf numFmtId="0" fontId="6" fillId="2" borderId="2" xfId="0" applyFont="1" applyFill="1" applyBorder="1" applyAlignment="1">
      <alignment vertical="center" wrapText="1"/>
    </xf>
    <xf numFmtId="0" fontId="0" fillId="0" borderId="0" xfId="0" applyFill="1" applyAlignment="1">
      <alignment vertical="center" wrapText="1"/>
    </xf>
    <xf numFmtId="0" fontId="0" fillId="0" borderId="0" xfId="0"/>
    <xf numFmtId="0" fontId="8" fillId="0" borderId="1" xfId="0" applyFont="1" applyFill="1" applyBorder="1" applyAlignment="1">
      <alignment horizontal="left" vertical="center"/>
    </xf>
    <xf numFmtId="0" fontId="8" fillId="3" borderId="1" xfId="0" applyFont="1" applyFill="1" applyBorder="1" applyAlignment="1">
      <alignment horizontal="left" vertical="center"/>
    </xf>
    <xf numFmtId="164" fontId="0" fillId="4" borderId="0" xfId="0" applyNumberFormat="1" applyFill="1" applyAlignment="1">
      <alignment vertical="center" wrapText="1"/>
    </xf>
    <xf numFmtId="164" fontId="0" fillId="0" borderId="0" xfId="0" applyNumberFormat="1" applyFill="1" applyAlignment="1">
      <alignment vertical="center" wrapText="1"/>
    </xf>
    <xf numFmtId="0" fontId="7" fillId="39" borderId="4" xfId="0" applyFont="1" applyFill="1" applyBorder="1" applyAlignment="1">
      <alignment horizontal="center" vertical="center"/>
    </xf>
    <xf numFmtId="0" fontId="8" fillId="39" borderId="1" xfId="0" applyFont="1" applyFill="1" applyBorder="1" applyAlignment="1">
      <alignment horizontal="left" vertical="center"/>
    </xf>
    <xf numFmtId="0" fontId="4" fillId="36" borderId="4" xfId="0" applyFont="1" applyFill="1" applyBorder="1" applyAlignment="1">
      <alignment vertical="center" wrapText="1"/>
    </xf>
    <xf numFmtId="0" fontId="4" fillId="36" borderId="4" xfId="0" applyFont="1" applyFill="1" applyBorder="1" applyAlignment="1">
      <alignment horizontal="center" vertical="center"/>
    </xf>
    <xf numFmtId="0" fontId="9" fillId="36" borderId="4" xfId="0" applyFont="1" applyFill="1" applyBorder="1" applyAlignment="1">
      <alignment vertical="center" wrapText="1"/>
    </xf>
    <xf numFmtId="0" fontId="9" fillId="36" borderId="4" xfId="0" applyFont="1" applyFill="1" applyBorder="1" applyAlignment="1">
      <alignment horizontal="left" vertical="center" wrapText="1"/>
    </xf>
    <xf numFmtId="0" fontId="4" fillId="36" borderId="4" xfId="0" applyFont="1" applyFill="1" applyBorder="1" applyAlignment="1">
      <alignment vertical="center"/>
    </xf>
    <xf numFmtId="49" fontId="6" fillId="36" borderId="4" xfId="1" applyNumberFormat="1" applyFont="1" applyFill="1" applyBorder="1" applyAlignment="1">
      <alignment vertical="center" wrapText="1"/>
    </xf>
    <xf numFmtId="49" fontId="6" fillId="36" borderId="4" xfId="1" applyNumberFormat="1" applyFont="1" applyFill="1" applyBorder="1" applyAlignment="1">
      <alignment horizontal="left" vertical="center" wrapText="1"/>
    </xf>
    <xf numFmtId="0" fontId="8" fillId="39" borderId="4" xfId="0" applyFont="1" applyFill="1" applyBorder="1" applyAlignment="1">
      <alignment horizontal="left" vertical="center"/>
    </xf>
    <xf numFmtId="0" fontId="8" fillId="39" borderId="4" xfId="0" applyFont="1" applyFill="1" applyBorder="1" applyAlignment="1">
      <alignment horizontal="left"/>
    </xf>
    <xf numFmtId="0" fontId="8" fillId="39" borderId="4" xfId="0" applyFont="1" applyFill="1" applyBorder="1" applyAlignment="1">
      <alignment horizontal="left" vertical="center" wrapText="1"/>
    </xf>
    <xf numFmtId="0" fontId="46" fillId="0" borderId="21" xfId="0" applyFont="1" applyBorder="1" applyAlignment="1">
      <alignment horizontal="center" wrapText="1"/>
    </xf>
    <xf numFmtId="0" fontId="46" fillId="0" borderId="21" xfId="0" applyFont="1" applyBorder="1" applyAlignment="1">
      <alignment horizontal="center"/>
    </xf>
    <xf numFmtId="0" fontId="0" fillId="39" borderId="4" xfId="0" applyFont="1" applyFill="1" applyBorder="1"/>
    <xf numFmtId="0" fontId="0" fillId="39" borderId="0" xfId="0" applyFill="1"/>
    <xf numFmtId="164" fontId="0" fillId="39" borderId="0" xfId="0" applyNumberFormat="1" applyFill="1" applyAlignment="1">
      <alignment vertical="center" wrapText="1"/>
    </xf>
    <xf numFmtId="0" fontId="0" fillId="39" borderId="4" xfId="0" applyFill="1" applyBorder="1"/>
    <xf numFmtId="0" fontId="4" fillId="40" borderId="20" xfId="0" applyFont="1" applyFill="1" applyBorder="1" applyAlignment="1">
      <alignment vertical="center" wrapText="1"/>
    </xf>
    <xf numFmtId="0" fontId="4" fillId="40" borderId="17" xfId="0" applyFont="1" applyFill="1" applyBorder="1" applyAlignment="1">
      <alignment vertical="center" wrapText="1"/>
    </xf>
    <xf numFmtId="0" fontId="4" fillId="40" borderId="6" xfId="0" applyFont="1" applyFill="1" applyBorder="1" applyAlignment="1">
      <alignment horizontal="center" vertical="center"/>
    </xf>
    <xf numFmtId="0" fontId="4" fillId="40" borderId="6" xfId="0" applyFont="1" applyFill="1" applyBorder="1" applyAlignment="1">
      <alignment vertical="center" wrapText="1"/>
    </xf>
    <xf numFmtId="0" fontId="9" fillId="40" borderId="0" xfId="0" applyFont="1" applyFill="1" applyBorder="1" applyAlignment="1">
      <alignment vertical="center" wrapText="1"/>
    </xf>
    <xf numFmtId="0" fontId="9" fillId="40" borderId="4" xfId="0" applyFont="1" applyFill="1" applyBorder="1" applyAlignment="1">
      <alignment horizontal="left" vertical="center" wrapText="1"/>
    </xf>
    <xf numFmtId="0" fontId="4" fillId="40" borderId="6" xfId="0" applyFont="1" applyFill="1" applyBorder="1" applyAlignment="1">
      <alignment vertical="center"/>
    </xf>
    <xf numFmtId="0" fontId="9" fillId="40" borderId="18" xfId="0" applyFont="1" applyFill="1" applyBorder="1" applyAlignment="1">
      <alignment vertical="center" wrapText="1"/>
    </xf>
    <xf numFmtId="49" fontId="6" fillId="40" borderId="7" xfId="1" applyNumberFormat="1" applyFont="1" applyFill="1" applyBorder="1" applyAlignment="1">
      <alignment vertical="center" wrapText="1"/>
    </xf>
    <xf numFmtId="49" fontId="6" fillId="40" borderId="7" xfId="1" applyNumberFormat="1" applyFont="1" applyFill="1" applyBorder="1" applyAlignment="1">
      <alignment horizontal="left" vertical="center" wrapText="1"/>
    </xf>
    <xf numFmtId="49" fontId="6" fillId="40" borderId="19" xfId="1" applyNumberFormat="1" applyFont="1" applyFill="1" applyBorder="1" applyAlignment="1">
      <alignment vertical="center" wrapText="1"/>
    </xf>
    <xf numFmtId="0" fontId="46" fillId="0" borderId="0" xfId="0" applyFont="1" applyAlignment="1">
      <alignment horizontal="center"/>
    </xf>
    <xf numFmtId="0" fontId="4" fillId="40" borderId="4" xfId="0" applyFont="1" applyFill="1" applyBorder="1" applyAlignment="1">
      <alignment vertical="center" wrapText="1"/>
    </xf>
    <xf numFmtId="0" fontId="4" fillId="40" borderId="4" xfId="0" applyFont="1" applyFill="1" applyBorder="1" applyAlignment="1">
      <alignment horizontal="center" vertical="center"/>
    </xf>
    <xf numFmtId="0" fontId="9" fillId="40" borderId="4" xfId="0" applyFont="1" applyFill="1" applyBorder="1" applyAlignment="1">
      <alignment vertical="center" wrapText="1"/>
    </xf>
    <xf numFmtId="0" fontId="4" fillId="40" borderId="4" xfId="0" applyFont="1" applyFill="1" applyBorder="1" applyAlignment="1">
      <alignment vertical="center"/>
    </xf>
    <xf numFmtId="49" fontId="6" fillId="40" borderId="4" xfId="1" applyNumberFormat="1" applyFont="1" applyFill="1" applyBorder="1" applyAlignment="1">
      <alignment vertical="center" wrapText="1"/>
    </xf>
    <xf numFmtId="49" fontId="6" fillId="40" borderId="4" xfId="1" applyNumberFormat="1" applyFont="1" applyFill="1" applyBorder="1" applyAlignment="1">
      <alignment horizontal="left" vertical="center" wrapText="1"/>
    </xf>
    <xf numFmtId="0" fontId="9" fillId="40" borderId="0" xfId="0" applyFont="1" applyFill="1" applyBorder="1" applyAlignment="1">
      <alignment horizontal="left" vertical="center" wrapText="1"/>
    </xf>
    <xf numFmtId="0" fontId="0" fillId="0" borderId="0" xfId="0" applyFont="1" applyFill="1" applyAlignment="1">
      <alignment vertical="center" wrapText="1"/>
    </xf>
    <xf numFmtId="0" fontId="0" fillId="0" borderId="0" xfId="0" applyFont="1" applyFill="1"/>
    <xf numFmtId="0" fontId="0" fillId="0" borderId="0" xfId="0" applyFont="1" applyFill="1" applyAlignment="1">
      <alignment wrapText="1"/>
    </xf>
    <xf numFmtId="0" fontId="46" fillId="0" borderId="0" xfId="0" applyFont="1" applyAlignment="1">
      <alignment horizontal="center" wrapText="1"/>
    </xf>
  </cellXfs>
  <cellStyles count="89">
    <cellStyle name="20% - Accent1 2" xfId="66"/>
    <cellStyle name="20% - Accent1 3" xfId="23"/>
    <cellStyle name="20% - Accent2 2" xfId="70"/>
    <cellStyle name="20% - Accent2 3" xfId="27"/>
    <cellStyle name="20% - Accent3 2" xfId="74"/>
    <cellStyle name="20% - Accent3 3" xfId="31"/>
    <cellStyle name="20% - Accent4 2" xfId="78"/>
    <cellStyle name="20% - Accent4 3" xfId="35"/>
    <cellStyle name="20% - Accent5 2" xfId="82"/>
    <cellStyle name="20% - Accent5 3" xfId="39"/>
    <cellStyle name="20% - Accent6 2" xfId="86"/>
    <cellStyle name="20% - Accent6 3" xfId="43"/>
    <cellStyle name="40% - Accent1 2" xfId="67"/>
    <cellStyle name="40% - Accent1 3" xfId="24"/>
    <cellStyle name="40% - Accent2 2" xfId="71"/>
    <cellStyle name="40% - Accent2 3" xfId="28"/>
    <cellStyle name="40% - Accent3 2" xfId="75"/>
    <cellStyle name="40% - Accent3 3" xfId="32"/>
    <cellStyle name="40% - Accent4 2" xfId="79"/>
    <cellStyle name="40% - Accent4 3" xfId="36"/>
    <cellStyle name="40% - Accent5 2" xfId="83"/>
    <cellStyle name="40% - Accent5 3" xfId="40"/>
    <cellStyle name="40% - Accent6 2" xfId="87"/>
    <cellStyle name="40% - Accent6 3" xfId="44"/>
    <cellStyle name="60% - Accent1 2" xfId="68"/>
    <cellStyle name="60% - Accent1 3" xfId="25"/>
    <cellStyle name="60% - Accent2 2" xfId="72"/>
    <cellStyle name="60% - Accent2 3" xfId="29"/>
    <cellStyle name="60% - Accent3 2" xfId="76"/>
    <cellStyle name="60% - Accent3 3" xfId="33"/>
    <cellStyle name="60% - Accent4 2" xfId="80"/>
    <cellStyle name="60% - Accent4 3" xfId="37"/>
    <cellStyle name="60% - Accent5 2" xfId="84"/>
    <cellStyle name="60% - Accent5 3" xfId="41"/>
    <cellStyle name="60% - Accent6 2" xfId="88"/>
    <cellStyle name="60% - Accent6 3" xfId="45"/>
    <cellStyle name="Accent1 2" xfId="65"/>
    <cellStyle name="Accent1 3" xfId="22"/>
    <cellStyle name="Accent2 2" xfId="69"/>
    <cellStyle name="Accent2 3" xfId="26"/>
    <cellStyle name="Accent3 2" xfId="73"/>
    <cellStyle name="Accent3 3" xfId="30"/>
    <cellStyle name="Accent4 2" xfId="77"/>
    <cellStyle name="Accent4 3" xfId="34"/>
    <cellStyle name="Accent5 2" xfId="81"/>
    <cellStyle name="Accent5 3" xfId="38"/>
    <cellStyle name="Accent6 2" xfId="85"/>
    <cellStyle name="Accent6 3" xfId="42"/>
    <cellStyle name="Bad 2" xfId="54"/>
    <cellStyle name="Bad 3" xfId="11"/>
    <cellStyle name="Calculation 2" xfId="58"/>
    <cellStyle name="Calculation 3" xfId="15"/>
    <cellStyle name="Check Cell 2" xfId="60"/>
    <cellStyle name="Check Cell 3" xfId="17"/>
    <cellStyle name="Comma 2" xfId="47"/>
    <cellStyle name="Explanatory Text 2" xfId="63"/>
    <cellStyle name="Explanatory Text 3" xfId="20"/>
    <cellStyle name="Good 2" xfId="53"/>
    <cellStyle name="Good 3" xfId="10"/>
    <cellStyle name="Heading 1 2" xfId="49"/>
    <cellStyle name="Heading 1 3" xfId="6"/>
    <cellStyle name="Heading 2 2" xfId="50"/>
    <cellStyle name="Heading 2 3" xfId="7"/>
    <cellStyle name="Heading 3 2" xfId="51"/>
    <cellStyle name="Heading 3 3" xfId="8"/>
    <cellStyle name="Heading 4 2" xfId="52"/>
    <cellStyle name="Heading 4 3" xfId="9"/>
    <cellStyle name="Input 2" xfId="56"/>
    <cellStyle name="Input 3" xfId="13"/>
    <cellStyle name="Linked Cell 2" xfId="59"/>
    <cellStyle name="Linked Cell 3" xfId="16"/>
    <cellStyle name="Neutral 2" xfId="55"/>
    <cellStyle name="Neutral 3" xfId="12"/>
    <cellStyle name="Normal" xfId="0" builtinId="0"/>
    <cellStyle name="Normal 2" xfId="2"/>
    <cellStyle name="Normal 2 2" xfId="1"/>
    <cellStyle name="Normal 2 3" xfId="3"/>
    <cellStyle name="Normal 3" xfId="4"/>
    <cellStyle name="Note 2" xfId="62"/>
    <cellStyle name="Note 3" xfId="19"/>
    <cellStyle name="Output 2" xfId="57"/>
    <cellStyle name="Output 3" xfId="14"/>
    <cellStyle name="Percent 2" xfId="46"/>
    <cellStyle name="Title 2" xfId="48"/>
    <cellStyle name="Title 3" xfId="5"/>
    <cellStyle name="Total 2" xfId="64"/>
    <cellStyle name="Total 3" xfId="21"/>
    <cellStyle name="Warning Text 2" xfId="61"/>
    <cellStyle name="Warning Text 3"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280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800"/>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H43"/>
  <sheetViews>
    <sheetView showGridLines="0" view="pageBreakPreview" zoomScale="80" zoomScaleNormal="80" zoomScaleSheetLayoutView="80" workbookViewId="0">
      <pane ySplit="2" topLeftCell="A24" activePane="bottomLeft" state="frozen"/>
      <selection activeCell="A2" sqref="A2"/>
      <selection pane="bottomLeft" activeCell="A37" sqref="A37:N37"/>
    </sheetView>
  </sheetViews>
  <sheetFormatPr defaultRowHeight="15" customHeight="1" x14ac:dyDescent="0.25"/>
  <cols>
    <col min="1" max="1" width="4.5703125" style="38" customWidth="1"/>
    <col min="2" max="2" width="11.28515625" style="1" hidden="1" customWidth="1"/>
    <col min="3" max="3" width="44" style="6" customWidth="1"/>
    <col min="4" max="4" width="10.42578125" style="2" customWidth="1"/>
    <col min="5" max="5" width="12.5703125" style="1" hidden="1" customWidth="1"/>
    <col min="6" max="6" width="23" style="1" customWidth="1"/>
    <col min="7" max="7" width="16.85546875" style="2" customWidth="1"/>
    <col min="8" max="8" width="17" style="2" customWidth="1"/>
    <col min="9" max="9" width="21.28515625" style="3" hidden="1" customWidth="1"/>
    <col min="10" max="10" width="64.7109375" style="1" hidden="1" customWidth="1"/>
    <col min="11" max="11" width="11.140625" style="4" hidden="1" customWidth="1"/>
    <col min="12" max="12" width="17.5703125" style="38" hidden="1" customWidth="1"/>
    <col min="13" max="13" width="20.42578125" style="38" hidden="1" customWidth="1"/>
    <col min="14" max="14" width="13" style="38" customWidth="1"/>
    <col min="15" max="15" width="9.140625" style="38" hidden="1" customWidth="1"/>
    <col min="16" max="16" width="21.85546875" style="38" hidden="1" customWidth="1"/>
    <col min="17" max="17" width="12.140625" style="38" hidden="1" customWidth="1"/>
    <col min="18" max="18" width="12.85546875" style="38" hidden="1" customWidth="1"/>
    <col min="19" max="19" width="0" style="38" hidden="1" customWidth="1"/>
    <col min="20" max="20" width="13.42578125" style="38" hidden="1" customWidth="1"/>
    <col min="21" max="21" width="15.42578125" style="38" hidden="1" customWidth="1"/>
    <col min="22" max="22" width="14.85546875" style="38" hidden="1" customWidth="1"/>
    <col min="23" max="23" width="0" style="38" hidden="1" customWidth="1"/>
    <col min="24" max="24" width="15.42578125" style="38" hidden="1" customWidth="1"/>
    <col min="25" max="30" width="0" style="38" hidden="1" customWidth="1"/>
    <col min="31" max="31" width="12.42578125" style="38" hidden="1" customWidth="1"/>
    <col min="32" max="32" width="13.28515625" style="38" hidden="1" customWidth="1"/>
    <col min="33" max="34" width="12.42578125" style="38" hidden="1" customWidth="1"/>
    <col min="35" max="16384" width="9.140625" style="38"/>
  </cols>
  <sheetData>
    <row r="1" spans="1:34" ht="32.25" customHeight="1" thickBot="1" x14ac:dyDescent="0.35">
      <c r="A1" s="55" t="s">
        <v>558</v>
      </c>
      <c r="B1" s="55"/>
      <c r="C1" s="55"/>
      <c r="D1" s="55"/>
      <c r="E1" s="55"/>
      <c r="F1" s="55"/>
      <c r="G1" s="55"/>
      <c r="H1" s="55"/>
      <c r="I1" s="55"/>
      <c r="J1" s="55"/>
      <c r="K1" s="55"/>
      <c r="L1" s="55"/>
      <c r="M1" s="55"/>
      <c r="N1" s="55"/>
    </row>
    <row r="2" spans="1:34" s="8" customFormat="1" ht="95.25" customHeight="1" thickBot="1" x14ac:dyDescent="0.3">
      <c r="A2" s="45" t="s">
        <v>0</v>
      </c>
      <c r="B2" s="45" t="s">
        <v>1</v>
      </c>
      <c r="C2" s="46" t="s">
        <v>2</v>
      </c>
      <c r="D2" s="45" t="s">
        <v>530</v>
      </c>
      <c r="E2" s="45" t="s">
        <v>3</v>
      </c>
      <c r="F2" s="45" t="s">
        <v>4</v>
      </c>
      <c r="G2" s="47" t="s">
        <v>13</v>
      </c>
      <c r="H2" s="48" t="s">
        <v>551</v>
      </c>
      <c r="I2" s="45" t="s">
        <v>25</v>
      </c>
      <c r="J2" s="49" t="s">
        <v>14</v>
      </c>
      <c r="K2" s="47" t="s">
        <v>5</v>
      </c>
      <c r="L2" s="50" t="s">
        <v>6</v>
      </c>
      <c r="M2" s="51" t="s">
        <v>7</v>
      </c>
      <c r="N2" s="50" t="s">
        <v>542</v>
      </c>
      <c r="O2" s="18"/>
      <c r="P2" s="36" t="s">
        <v>10</v>
      </c>
      <c r="Q2" s="36" t="s">
        <v>15</v>
      </c>
      <c r="R2" s="36" t="s">
        <v>18</v>
      </c>
      <c r="S2" s="36" t="s">
        <v>23</v>
      </c>
      <c r="T2" s="36" t="s">
        <v>16</v>
      </c>
      <c r="U2" s="36" t="s">
        <v>17</v>
      </c>
      <c r="V2" s="36" t="s">
        <v>19</v>
      </c>
      <c r="W2" s="36" t="s">
        <v>20</v>
      </c>
      <c r="X2" s="36" t="s">
        <v>21</v>
      </c>
      <c r="Y2" s="36" t="s">
        <v>22</v>
      </c>
      <c r="Z2" s="36" t="s">
        <v>11</v>
      </c>
      <c r="AA2" s="36" t="s">
        <v>12</v>
      </c>
      <c r="AB2" s="35" t="s">
        <v>24</v>
      </c>
      <c r="AE2" s="8" t="s">
        <v>547</v>
      </c>
      <c r="AF2" s="8" t="s">
        <v>548</v>
      </c>
      <c r="AG2" s="8" t="s">
        <v>549</v>
      </c>
      <c r="AH2" s="8" t="s">
        <v>550</v>
      </c>
    </row>
    <row r="3" spans="1:34" s="37" customFormat="1" ht="16.5" customHeight="1" x14ac:dyDescent="0.3">
      <c r="A3" s="19">
        <v>1</v>
      </c>
      <c r="B3" s="10">
        <v>211385767</v>
      </c>
      <c r="C3" s="12" t="s">
        <v>198</v>
      </c>
      <c r="D3" s="10" t="s">
        <v>148</v>
      </c>
      <c r="E3" s="10" t="s">
        <v>188</v>
      </c>
      <c r="F3" s="10" t="s">
        <v>199</v>
      </c>
      <c r="G3" s="10" t="s">
        <v>26</v>
      </c>
      <c r="H3" s="10" t="s">
        <v>27</v>
      </c>
      <c r="I3" s="10" t="s">
        <v>30</v>
      </c>
      <c r="J3" s="11" t="s">
        <v>200</v>
      </c>
      <c r="K3" s="10">
        <v>0</v>
      </c>
      <c r="L3" s="10">
        <v>59</v>
      </c>
      <c r="M3" s="10">
        <v>276</v>
      </c>
      <c r="N3" s="10">
        <f t="shared" ref="N3:N37" si="0">K3+L3+M3</f>
        <v>335</v>
      </c>
      <c r="O3" s="14" t="s">
        <v>539</v>
      </c>
      <c r="P3" s="39">
        <v>722</v>
      </c>
      <c r="Q3" s="39">
        <v>225</v>
      </c>
      <c r="R3" s="39">
        <v>245</v>
      </c>
      <c r="S3" s="39">
        <v>47</v>
      </c>
      <c r="T3" s="39">
        <v>8</v>
      </c>
      <c r="U3" s="39">
        <v>12</v>
      </c>
      <c r="V3" s="39">
        <v>0</v>
      </c>
      <c r="W3" s="39">
        <v>65</v>
      </c>
      <c r="X3" s="39">
        <v>68</v>
      </c>
      <c r="Y3" s="39">
        <v>3</v>
      </c>
      <c r="Z3" s="39">
        <v>10</v>
      </c>
      <c r="AA3" s="39">
        <v>6</v>
      </c>
      <c r="AB3" s="39">
        <v>33</v>
      </c>
      <c r="AE3" s="42">
        <f>Q3/N3</f>
        <v>0.67164179104477617</v>
      </c>
      <c r="AF3" s="42">
        <f>R3/N3</f>
        <v>0.73134328358208955</v>
      </c>
      <c r="AG3" s="42">
        <f>S3/N3</f>
        <v>0.14029850746268657</v>
      </c>
      <c r="AH3" s="42">
        <f>(SUM(T3:AB3))/N3</f>
        <v>0.61194029850746268</v>
      </c>
    </row>
    <row r="4" spans="1:34" s="15" customFormat="1" ht="15" customHeight="1" x14ac:dyDescent="0.3">
      <c r="A4" s="19">
        <v>2</v>
      </c>
      <c r="B4" s="10">
        <v>202193544</v>
      </c>
      <c r="C4" s="12" t="s">
        <v>432</v>
      </c>
      <c r="D4" s="10" t="s">
        <v>148</v>
      </c>
      <c r="E4" s="10" t="s">
        <v>192</v>
      </c>
      <c r="F4" s="10" t="s">
        <v>433</v>
      </c>
      <c r="G4" s="10" t="s">
        <v>26</v>
      </c>
      <c r="H4" s="10" t="s">
        <v>27</v>
      </c>
      <c r="I4" s="10" t="s">
        <v>30</v>
      </c>
      <c r="J4" s="11" t="s">
        <v>434</v>
      </c>
      <c r="K4" s="10">
        <v>108</v>
      </c>
      <c r="L4" s="10">
        <v>0</v>
      </c>
      <c r="M4" s="10">
        <v>227</v>
      </c>
      <c r="N4" s="10">
        <f t="shared" si="0"/>
        <v>335</v>
      </c>
      <c r="O4" s="14" t="s">
        <v>539</v>
      </c>
      <c r="P4" s="39">
        <v>1008</v>
      </c>
      <c r="Q4" s="39">
        <v>264</v>
      </c>
      <c r="R4" s="39">
        <v>309</v>
      </c>
      <c r="S4" s="39">
        <v>80</v>
      </c>
      <c r="T4" s="39">
        <v>5</v>
      </c>
      <c r="U4" s="39">
        <v>17</v>
      </c>
      <c r="V4" s="39">
        <v>9</v>
      </c>
      <c r="W4" s="39">
        <v>107</v>
      </c>
      <c r="X4" s="39">
        <v>114</v>
      </c>
      <c r="Y4" s="39">
        <v>3</v>
      </c>
      <c r="Z4" s="39">
        <v>1</v>
      </c>
      <c r="AA4" s="39">
        <v>1</v>
      </c>
      <c r="AB4" s="39">
        <v>98</v>
      </c>
      <c r="AE4" s="42">
        <f t="shared" ref="AE4:AE37" si="1">Q4/N4</f>
        <v>0.78805970149253735</v>
      </c>
      <c r="AF4" s="42">
        <f t="shared" ref="AF4:AF37" si="2">R4/N4</f>
        <v>0.92238805970149251</v>
      </c>
      <c r="AG4" s="42">
        <f t="shared" ref="AG4:AG37" si="3">S4/N4</f>
        <v>0.23880597014925373</v>
      </c>
      <c r="AH4" s="42">
        <f t="shared" ref="AH4:AH37" si="4">(SUM(T4:AB4))/N4</f>
        <v>1.0597014925373134</v>
      </c>
    </row>
    <row r="5" spans="1:34" s="15" customFormat="1" ht="15" customHeight="1" x14ac:dyDescent="0.3">
      <c r="A5" s="19">
        <v>3</v>
      </c>
      <c r="B5" s="10">
        <v>404476205</v>
      </c>
      <c r="C5" s="12" t="s">
        <v>266</v>
      </c>
      <c r="D5" s="10" t="s">
        <v>148</v>
      </c>
      <c r="E5" s="10" t="s">
        <v>188</v>
      </c>
      <c r="F5" s="10" t="s">
        <v>267</v>
      </c>
      <c r="G5" s="10" t="s">
        <v>38</v>
      </c>
      <c r="H5" s="10" t="s">
        <v>27</v>
      </c>
      <c r="I5" s="10" t="s">
        <v>30</v>
      </c>
      <c r="J5" s="11" t="s">
        <v>268</v>
      </c>
      <c r="K5" s="10">
        <v>18</v>
      </c>
      <c r="L5" s="10">
        <v>62</v>
      </c>
      <c r="M5" s="10">
        <v>249</v>
      </c>
      <c r="N5" s="10">
        <f t="shared" si="0"/>
        <v>329</v>
      </c>
      <c r="O5" s="14" t="s">
        <v>539</v>
      </c>
      <c r="P5" s="39">
        <v>739</v>
      </c>
      <c r="Q5" s="39">
        <v>211</v>
      </c>
      <c r="R5" s="39">
        <v>286</v>
      </c>
      <c r="S5" s="39">
        <v>74</v>
      </c>
      <c r="T5" s="39">
        <v>0</v>
      </c>
      <c r="U5" s="39">
        <v>21</v>
      </c>
      <c r="V5" s="39">
        <v>6</v>
      </c>
      <c r="W5" s="39">
        <v>19</v>
      </c>
      <c r="X5" s="39">
        <v>89</v>
      </c>
      <c r="Y5" s="39">
        <v>3</v>
      </c>
      <c r="Z5" s="39">
        <v>2</v>
      </c>
      <c r="AA5" s="39">
        <v>0</v>
      </c>
      <c r="AB5" s="39">
        <v>28</v>
      </c>
      <c r="AE5" s="42">
        <f t="shared" si="1"/>
        <v>0.64133738601823709</v>
      </c>
      <c r="AF5" s="42">
        <f t="shared" si="2"/>
        <v>0.8693009118541033</v>
      </c>
      <c r="AG5" s="42">
        <f t="shared" si="3"/>
        <v>0.22492401215805471</v>
      </c>
      <c r="AH5" s="42">
        <f t="shared" si="4"/>
        <v>0.51063829787234039</v>
      </c>
    </row>
    <row r="6" spans="1:34" s="15" customFormat="1" ht="15" customHeight="1" x14ac:dyDescent="0.3">
      <c r="A6" s="19">
        <v>4</v>
      </c>
      <c r="B6" s="10">
        <v>404476205</v>
      </c>
      <c r="C6" s="12" t="s">
        <v>195</v>
      </c>
      <c r="D6" s="10" t="s">
        <v>148</v>
      </c>
      <c r="E6" s="10" t="s">
        <v>192</v>
      </c>
      <c r="F6" s="10" t="s">
        <v>196</v>
      </c>
      <c r="G6" s="10" t="s">
        <v>38</v>
      </c>
      <c r="H6" s="10" t="s">
        <v>30</v>
      </c>
      <c r="I6" s="10" t="s">
        <v>515</v>
      </c>
      <c r="J6" s="11" t="s">
        <v>197</v>
      </c>
      <c r="K6" s="10">
        <v>62</v>
      </c>
      <c r="L6" s="10">
        <v>232</v>
      </c>
      <c r="M6" s="10">
        <v>0</v>
      </c>
      <c r="N6" s="10">
        <f t="shared" si="0"/>
        <v>294</v>
      </c>
      <c r="O6" s="14" t="s">
        <v>539</v>
      </c>
      <c r="P6" s="39">
        <v>685</v>
      </c>
      <c r="Q6" s="39">
        <v>157</v>
      </c>
      <c r="R6" s="39">
        <v>240</v>
      </c>
      <c r="S6" s="39">
        <v>113</v>
      </c>
      <c r="T6" s="39">
        <v>14</v>
      </c>
      <c r="U6" s="39">
        <v>14</v>
      </c>
      <c r="V6" s="39">
        <v>0</v>
      </c>
      <c r="W6" s="39">
        <v>11</v>
      </c>
      <c r="X6" s="39">
        <v>84</v>
      </c>
      <c r="Y6" s="39">
        <v>3</v>
      </c>
      <c r="Z6" s="39">
        <v>0</v>
      </c>
      <c r="AA6" s="39">
        <v>0</v>
      </c>
      <c r="AB6" s="39">
        <v>49</v>
      </c>
      <c r="AE6" s="42">
        <f t="shared" si="1"/>
        <v>0.53401360544217691</v>
      </c>
      <c r="AF6" s="42">
        <f t="shared" si="2"/>
        <v>0.81632653061224492</v>
      </c>
      <c r="AG6" s="42">
        <f t="shared" si="3"/>
        <v>0.38435374149659862</v>
      </c>
      <c r="AH6" s="42">
        <f t="shared" si="4"/>
        <v>0.59523809523809523</v>
      </c>
    </row>
    <row r="7" spans="1:34" s="15" customFormat="1" ht="15" customHeight="1" x14ac:dyDescent="0.3">
      <c r="A7" s="19">
        <v>5</v>
      </c>
      <c r="B7" s="10">
        <v>404925747</v>
      </c>
      <c r="C7" s="12" t="s">
        <v>295</v>
      </c>
      <c r="D7" s="10" t="s">
        <v>148</v>
      </c>
      <c r="E7" s="10" t="s">
        <v>175</v>
      </c>
      <c r="F7" s="10" t="s">
        <v>296</v>
      </c>
      <c r="G7" s="10" t="s">
        <v>38</v>
      </c>
      <c r="H7" s="10" t="s">
        <v>27</v>
      </c>
      <c r="I7" s="10">
        <v>0</v>
      </c>
      <c r="J7" s="11" t="s">
        <v>297</v>
      </c>
      <c r="K7" s="10">
        <v>0</v>
      </c>
      <c r="L7" s="10">
        <v>0</v>
      </c>
      <c r="M7" s="10">
        <v>287</v>
      </c>
      <c r="N7" s="10">
        <f t="shared" si="0"/>
        <v>287</v>
      </c>
      <c r="O7" s="14" t="s">
        <v>539</v>
      </c>
      <c r="P7" s="39">
        <v>725</v>
      </c>
      <c r="Q7" s="39">
        <v>224</v>
      </c>
      <c r="R7" s="39">
        <v>261</v>
      </c>
      <c r="S7" s="39">
        <v>89</v>
      </c>
      <c r="T7" s="39">
        <v>2</v>
      </c>
      <c r="U7" s="39">
        <v>0</v>
      </c>
      <c r="V7" s="39">
        <v>0</v>
      </c>
      <c r="W7" s="39">
        <v>0</v>
      </c>
      <c r="X7" s="39">
        <v>73</v>
      </c>
      <c r="Y7" s="39">
        <v>3</v>
      </c>
      <c r="Z7" s="39">
        <v>13</v>
      </c>
      <c r="AA7" s="39">
        <v>2</v>
      </c>
      <c r="AB7" s="39">
        <v>58</v>
      </c>
      <c r="AE7" s="42">
        <f t="shared" si="1"/>
        <v>0.78048780487804881</v>
      </c>
      <c r="AF7" s="42">
        <f t="shared" si="2"/>
        <v>0.90940766550522645</v>
      </c>
      <c r="AG7" s="42">
        <f t="shared" si="3"/>
        <v>0.31010452961672474</v>
      </c>
      <c r="AH7" s="42">
        <f t="shared" si="4"/>
        <v>0.52613240418118468</v>
      </c>
    </row>
    <row r="8" spans="1:34" s="15" customFormat="1" ht="15" customHeight="1" x14ac:dyDescent="0.3">
      <c r="A8" s="19">
        <v>7</v>
      </c>
      <c r="B8" s="10">
        <v>205210467</v>
      </c>
      <c r="C8" s="12" t="s">
        <v>518</v>
      </c>
      <c r="D8" s="10" t="s">
        <v>148</v>
      </c>
      <c r="E8" s="10" t="s">
        <v>528</v>
      </c>
      <c r="F8" s="10" t="s">
        <v>519</v>
      </c>
      <c r="G8" s="10" t="s">
        <v>26</v>
      </c>
      <c r="H8" s="10" t="s">
        <v>27</v>
      </c>
      <c r="I8" s="10" t="s">
        <v>515</v>
      </c>
      <c r="J8" s="11" t="s">
        <v>520</v>
      </c>
      <c r="K8" s="10">
        <v>0</v>
      </c>
      <c r="L8" s="10">
        <v>76</v>
      </c>
      <c r="M8" s="10">
        <v>155</v>
      </c>
      <c r="N8" s="10">
        <f t="shared" si="0"/>
        <v>231</v>
      </c>
      <c r="O8" s="14" t="s">
        <v>538</v>
      </c>
      <c r="P8" s="39">
        <v>1227</v>
      </c>
      <c r="Q8" s="39">
        <v>467</v>
      </c>
      <c r="R8" s="39">
        <v>265</v>
      </c>
      <c r="S8" s="39">
        <v>153</v>
      </c>
      <c r="T8" s="39">
        <v>0</v>
      </c>
      <c r="U8" s="39">
        <v>17</v>
      </c>
      <c r="V8" s="39">
        <v>0</v>
      </c>
      <c r="W8" s="39">
        <v>122</v>
      </c>
      <c r="X8" s="39">
        <v>95</v>
      </c>
      <c r="Y8" s="39">
        <v>3</v>
      </c>
      <c r="Z8" s="39">
        <v>0</v>
      </c>
      <c r="AA8" s="39">
        <v>0</v>
      </c>
      <c r="AB8" s="39">
        <v>105</v>
      </c>
      <c r="AE8" s="42">
        <f t="shared" si="1"/>
        <v>2.0216450216450217</v>
      </c>
      <c r="AF8" s="42">
        <f t="shared" si="2"/>
        <v>1.1471861471861471</v>
      </c>
      <c r="AG8" s="42">
        <f t="shared" si="3"/>
        <v>0.66233766233766234</v>
      </c>
      <c r="AH8" s="42">
        <f t="shared" si="4"/>
        <v>1.4805194805194806</v>
      </c>
    </row>
    <row r="9" spans="1:34" s="15" customFormat="1" ht="15" customHeight="1" x14ac:dyDescent="0.3">
      <c r="A9" s="19">
        <v>8</v>
      </c>
      <c r="B9" s="10">
        <v>200010674</v>
      </c>
      <c r="C9" s="12" t="s">
        <v>485</v>
      </c>
      <c r="D9" s="10" t="s">
        <v>148</v>
      </c>
      <c r="E9" s="10" t="s">
        <v>527</v>
      </c>
      <c r="F9" s="10" t="s">
        <v>286</v>
      </c>
      <c r="G9" s="10" t="s">
        <v>26</v>
      </c>
      <c r="H9" s="10" t="s">
        <v>27</v>
      </c>
      <c r="I9" s="10" t="s">
        <v>84</v>
      </c>
      <c r="J9" s="11" t="s">
        <v>486</v>
      </c>
      <c r="K9" s="10">
        <v>22</v>
      </c>
      <c r="L9" s="10">
        <v>12</v>
      </c>
      <c r="M9" s="10">
        <v>194</v>
      </c>
      <c r="N9" s="10">
        <f t="shared" si="0"/>
        <v>228</v>
      </c>
      <c r="O9" s="14" t="s">
        <v>538</v>
      </c>
      <c r="P9" s="39">
        <v>410</v>
      </c>
      <c r="Q9" s="39">
        <v>140</v>
      </c>
      <c r="R9" s="39">
        <v>150</v>
      </c>
      <c r="S9" s="39">
        <v>0</v>
      </c>
      <c r="T9" s="39">
        <v>0</v>
      </c>
      <c r="U9" s="39">
        <v>12</v>
      </c>
      <c r="V9" s="39">
        <v>8</v>
      </c>
      <c r="W9" s="39">
        <v>24</v>
      </c>
      <c r="X9" s="39">
        <v>65</v>
      </c>
      <c r="Y9" s="39">
        <v>1</v>
      </c>
      <c r="Z9" s="39">
        <v>1</v>
      </c>
      <c r="AA9" s="39">
        <v>0</v>
      </c>
      <c r="AB9" s="39">
        <v>9</v>
      </c>
      <c r="AE9" s="42">
        <f t="shared" si="1"/>
        <v>0.61403508771929827</v>
      </c>
      <c r="AF9" s="42">
        <f t="shared" si="2"/>
        <v>0.65789473684210531</v>
      </c>
      <c r="AG9" s="42">
        <f t="shared" si="3"/>
        <v>0</v>
      </c>
      <c r="AH9" s="42">
        <f t="shared" si="4"/>
        <v>0.52631578947368418</v>
      </c>
    </row>
    <row r="10" spans="1:34" s="15" customFormat="1" ht="15" customHeight="1" x14ac:dyDescent="0.3">
      <c r="A10" s="19">
        <v>9</v>
      </c>
      <c r="B10" s="10">
        <v>406055879</v>
      </c>
      <c r="C10" s="12" t="s">
        <v>500</v>
      </c>
      <c r="D10" s="10" t="s">
        <v>148</v>
      </c>
      <c r="E10" s="10" t="s">
        <v>188</v>
      </c>
      <c r="F10" s="10" t="s">
        <v>501</v>
      </c>
      <c r="G10" s="10" t="s">
        <v>26</v>
      </c>
      <c r="H10" s="10" t="s">
        <v>30</v>
      </c>
      <c r="I10" s="10">
        <v>0</v>
      </c>
      <c r="J10" s="11" t="s">
        <v>502</v>
      </c>
      <c r="K10" s="10">
        <v>0</v>
      </c>
      <c r="L10" s="10">
        <v>75</v>
      </c>
      <c r="M10" s="10">
        <v>135</v>
      </c>
      <c r="N10" s="10">
        <f t="shared" si="0"/>
        <v>210</v>
      </c>
      <c r="O10" s="14" t="s">
        <v>538</v>
      </c>
      <c r="P10" s="39">
        <v>412</v>
      </c>
      <c r="Q10" s="39">
        <v>168</v>
      </c>
      <c r="R10" s="39">
        <v>138</v>
      </c>
      <c r="S10" s="39">
        <v>17</v>
      </c>
      <c r="T10" s="39">
        <v>7</v>
      </c>
      <c r="U10" s="39">
        <v>6</v>
      </c>
      <c r="V10" s="39">
        <v>0</v>
      </c>
      <c r="W10" s="39">
        <v>59</v>
      </c>
      <c r="X10" s="39">
        <v>0</v>
      </c>
      <c r="Y10" s="39">
        <v>2</v>
      </c>
      <c r="Z10" s="39">
        <v>7</v>
      </c>
      <c r="AA10" s="39">
        <v>1</v>
      </c>
      <c r="AB10" s="39">
        <v>7</v>
      </c>
      <c r="AE10" s="42">
        <f t="shared" si="1"/>
        <v>0.8</v>
      </c>
      <c r="AF10" s="42">
        <f t="shared" si="2"/>
        <v>0.65714285714285714</v>
      </c>
      <c r="AG10" s="42">
        <f t="shared" si="3"/>
        <v>8.0952380952380956E-2</v>
      </c>
      <c r="AH10" s="42">
        <f t="shared" si="4"/>
        <v>0.4238095238095238</v>
      </c>
    </row>
    <row r="11" spans="1:34" s="15" customFormat="1" ht="15" customHeight="1" x14ac:dyDescent="0.3">
      <c r="A11" s="19">
        <v>10</v>
      </c>
      <c r="B11" s="10">
        <v>205279740</v>
      </c>
      <c r="C11" s="12" t="s">
        <v>360</v>
      </c>
      <c r="D11" s="10" t="s">
        <v>148</v>
      </c>
      <c r="E11" s="10" t="s">
        <v>527</v>
      </c>
      <c r="F11" s="10" t="s">
        <v>361</v>
      </c>
      <c r="G11" s="10" t="s">
        <v>26</v>
      </c>
      <c r="H11" s="10" t="s">
        <v>27</v>
      </c>
      <c r="I11" s="10" t="s">
        <v>84</v>
      </c>
      <c r="J11" s="11" t="s">
        <v>362</v>
      </c>
      <c r="K11" s="10">
        <v>0</v>
      </c>
      <c r="L11" s="10">
        <v>24</v>
      </c>
      <c r="M11" s="10">
        <v>184</v>
      </c>
      <c r="N11" s="10">
        <f t="shared" si="0"/>
        <v>208</v>
      </c>
      <c r="O11" s="14" t="s">
        <v>538</v>
      </c>
      <c r="P11" s="39">
        <v>534</v>
      </c>
      <c r="Q11" s="39">
        <v>121</v>
      </c>
      <c r="R11" s="39">
        <v>169</v>
      </c>
      <c r="S11" s="39">
        <v>96</v>
      </c>
      <c r="T11" s="39">
        <v>3</v>
      </c>
      <c r="U11" s="39">
        <v>3</v>
      </c>
      <c r="V11" s="39">
        <v>0</v>
      </c>
      <c r="W11" s="39">
        <v>44</v>
      </c>
      <c r="X11" s="39">
        <v>74</v>
      </c>
      <c r="Y11" s="39">
        <v>2</v>
      </c>
      <c r="Z11" s="39">
        <v>1</v>
      </c>
      <c r="AA11" s="39">
        <v>1</v>
      </c>
      <c r="AB11" s="39">
        <v>20</v>
      </c>
      <c r="AE11" s="42">
        <f t="shared" si="1"/>
        <v>0.58173076923076927</v>
      </c>
      <c r="AF11" s="42">
        <f t="shared" si="2"/>
        <v>0.8125</v>
      </c>
      <c r="AG11" s="42">
        <f t="shared" si="3"/>
        <v>0.46153846153846156</v>
      </c>
      <c r="AH11" s="42">
        <f t="shared" si="4"/>
        <v>0.71153846153846156</v>
      </c>
    </row>
    <row r="12" spans="1:34" s="15" customFormat="1" ht="15" customHeight="1" x14ac:dyDescent="0.3">
      <c r="A12" s="19">
        <v>11</v>
      </c>
      <c r="B12" s="10">
        <v>404879663</v>
      </c>
      <c r="C12" s="12" t="s">
        <v>174</v>
      </c>
      <c r="D12" s="10" t="s">
        <v>148</v>
      </c>
      <c r="E12" s="10" t="s">
        <v>175</v>
      </c>
      <c r="F12" s="10" t="s">
        <v>176</v>
      </c>
      <c r="G12" s="10" t="s">
        <v>26</v>
      </c>
      <c r="H12" s="10" t="s">
        <v>30</v>
      </c>
      <c r="I12" s="10">
        <v>0</v>
      </c>
      <c r="J12" s="11" t="s">
        <v>517</v>
      </c>
      <c r="K12" s="10">
        <v>0</v>
      </c>
      <c r="L12" s="10">
        <v>0</v>
      </c>
      <c r="M12" s="10">
        <v>206</v>
      </c>
      <c r="N12" s="10">
        <f t="shared" si="0"/>
        <v>206</v>
      </c>
      <c r="O12" s="14" t="s">
        <v>538</v>
      </c>
      <c r="P12" s="39">
        <v>429</v>
      </c>
      <c r="Q12" s="39">
        <v>169</v>
      </c>
      <c r="R12" s="39">
        <v>104</v>
      </c>
      <c r="S12" s="39">
        <v>34</v>
      </c>
      <c r="T12" s="39">
        <v>0</v>
      </c>
      <c r="U12" s="39">
        <v>11</v>
      </c>
      <c r="V12" s="39">
        <v>0</v>
      </c>
      <c r="W12" s="39">
        <v>45</v>
      </c>
      <c r="X12" s="39">
        <v>35</v>
      </c>
      <c r="Y12" s="39">
        <v>1</v>
      </c>
      <c r="Z12" s="39">
        <v>0</v>
      </c>
      <c r="AA12" s="39">
        <v>0</v>
      </c>
      <c r="AB12" s="39">
        <v>30</v>
      </c>
      <c r="AE12" s="42">
        <f t="shared" si="1"/>
        <v>0.82038834951456308</v>
      </c>
      <c r="AF12" s="42">
        <f t="shared" si="2"/>
        <v>0.50485436893203883</v>
      </c>
      <c r="AG12" s="42">
        <f t="shared" si="3"/>
        <v>0.1650485436893204</v>
      </c>
      <c r="AH12" s="42">
        <f t="shared" si="4"/>
        <v>0.59223300970873782</v>
      </c>
    </row>
    <row r="13" spans="1:34" s="15" customFormat="1" ht="15" customHeight="1" x14ac:dyDescent="0.3">
      <c r="A13" s="19">
        <v>12</v>
      </c>
      <c r="B13" s="10">
        <v>201945271</v>
      </c>
      <c r="C13" s="12" t="s">
        <v>496</v>
      </c>
      <c r="D13" s="10" t="s">
        <v>148</v>
      </c>
      <c r="E13" s="10" t="s">
        <v>192</v>
      </c>
      <c r="F13" s="10" t="s">
        <v>497</v>
      </c>
      <c r="G13" s="10" t="s">
        <v>26</v>
      </c>
      <c r="H13" s="10" t="s">
        <v>29</v>
      </c>
      <c r="I13" s="10" t="s">
        <v>498</v>
      </c>
      <c r="J13" s="11" t="s">
        <v>499</v>
      </c>
      <c r="K13" s="10">
        <v>97</v>
      </c>
      <c r="L13" s="10">
        <v>0</v>
      </c>
      <c r="M13" s="10">
        <v>99</v>
      </c>
      <c r="N13" s="10">
        <f t="shared" si="0"/>
        <v>196</v>
      </c>
      <c r="O13" s="14" t="s">
        <v>537</v>
      </c>
      <c r="P13" s="39">
        <f>SUM(Q13:AB13)</f>
        <v>328</v>
      </c>
      <c r="Q13" s="39">
        <v>119</v>
      </c>
      <c r="R13" s="39">
        <v>150</v>
      </c>
      <c r="S13" s="39">
        <v>0</v>
      </c>
      <c r="T13" s="39">
        <v>0</v>
      </c>
      <c r="U13" s="39">
        <v>0</v>
      </c>
      <c r="V13" s="39">
        <v>15</v>
      </c>
      <c r="W13" s="39">
        <v>9</v>
      </c>
      <c r="X13" s="39">
        <v>32</v>
      </c>
      <c r="Y13" s="39">
        <v>0</v>
      </c>
      <c r="Z13" s="39">
        <v>0</v>
      </c>
      <c r="AA13" s="39">
        <v>0</v>
      </c>
      <c r="AB13" s="39">
        <v>3</v>
      </c>
      <c r="AE13" s="42">
        <f t="shared" si="1"/>
        <v>0.6071428571428571</v>
      </c>
      <c r="AF13" s="42">
        <f t="shared" si="2"/>
        <v>0.76530612244897955</v>
      </c>
      <c r="AG13" s="42">
        <f t="shared" si="3"/>
        <v>0</v>
      </c>
      <c r="AH13" s="42">
        <f t="shared" si="4"/>
        <v>0.30102040816326531</v>
      </c>
    </row>
    <row r="14" spans="1:34" s="15" customFormat="1" ht="15" customHeight="1" x14ac:dyDescent="0.3">
      <c r="A14" s="19">
        <v>13</v>
      </c>
      <c r="B14" s="10">
        <v>202901832</v>
      </c>
      <c r="C14" s="12" t="s">
        <v>234</v>
      </c>
      <c r="D14" s="10" t="s">
        <v>148</v>
      </c>
      <c r="E14" s="10" t="s">
        <v>192</v>
      </c>
      <c r="F14" s="10" t="s">
        <v>235</v>
      </c>
      <c r="G14" s="10" t="s">
        <v>26</v>
      </c>
      <c r="H14" s="10" t="s">
        <v>30</v>
      </c>
      <c r="I14" s="10">
        <v>0</v>
      </c>
      <c r="J14" s="11" t="s">
        <v>236</v>
      </c>
      <c r="K14" s="10">
        <v>0</v>
      </c>
      <c r="L14" s="10">
        <v>0</v>
      </c>
      <c r="M14" s="10">
        <v>193</v>
      </c>
      <c r="N14" s="10">
        <f t="shared" si="0"/>
        <v>193</v>
      </c>
      <c r="O14" s="14" t="s">
        <v>537</v>
      </c>
      <c r="P14" s="39">
        <v>658</v>
      </c>
      <c r="Q14" s="39">
        <v>195</v>
      </c>
      <c r="R14" s="39">
        <v>175</v>
      </c>
      <c r="S14" s="39">
        <v>45</v>
      </c>
      <c r="T14" s="39">
        <v>12</v>
      </c>
      <c r="U14" s="39">
        <v>9</v>
      </c>
      <c r="V14" s="39">
        <v>0</v>
      </c>
      <c r="W14" s="39">
        <v>34</v>
      </c>
      <c r="X14" s="39">
        <v>86</v>
      </c>
      <c r="Y14" s="39">
        <v>2</v>
      </c>
      <c r="Z14" s="39">
        <v>1</v>
      </c>
      <c r="AA14" s="39">
        <v>0</v>
      </c>
      <c r="AB14" s="39">
        <v>19</v>
      </c>
      <c r="AE14" s="42">
        <f t="shared" si="1"/>
        <v>1.0103626943005182</v>
      </c>
      <c r="AF14" s="42">
        <f t="shared" si="2"/>
        <v>0.90673575129533679</v>
      </c>
      <c r="AG14" s="42">
        <f t="shared" si="3"/>
        <v>0.23316062176165803</v>
      </c>
      <c r="AH14" s="42">
        <f t="shared" si="4"/>
        <v>0.84455958549222798</v>
      </c>
    </row>
    <row r="15" spans="1:34" s="15" customFormat="1" ht="15" customHeight="1" x14ac:dyDescent="0.3">
      <c r="A15" s="19">
        <v>14</v>
      </c>
      <c r="B15" s="10">
        <v>405018831</v>
      </c>
      <c r="C15" s="12" t="s">
        <v>317</v>
      </c>
      <c r="D15" s="10" t="s">
        <v>148</v>
      </c>
      <c r="E15" s="10" t="s">
        <v>175</v>
      </c>
      <c r="F15" s="10" t="s">
        <v>318</v>
      </c>
      <c r="G15" s="10" t="s">
        <v>26</v>
      </c>
      <c r="H15" s="10" t="s">
        <v>27</v>
      </c>
      <c r="I15" s="10" t="s">
        <v>30</v>
      </c>
      <c r="J15" s="11" t="s">
        <v>319</v>
      </c>
      <c r="K15" s="10">
        <v>0</v>
      </c>
      <c r="L15" s="10">
        <v>48</v>
      </c>
      <c r="M15" s="10">
        <v>138</v>
      </c>
      <c r="N15" s="10">
        <f t="shared" si="0"/>
        <v>186</v>
      </c>
      <c r="O15" s="14" t="s">
        <v>537</v>
      </c>
      <c r="P15" s="39">
        <v>613</v>
      </c>
      <c r="Q15" s="39">
        <v>131</v>
      </c>
      <c r="R15" s="39">
        <v>161</v>
      </c>
      <c r="S15" s="39">
        <v>98</v>
      </c>
      <c r="T15" s="39">
        <v>0</v>
      </c>
      <c r="U15" s="39">
        <v>0</v>
      </c>
      <c r="V15" s="39">
        <v>0</v>
      </c>
      <c r="W15" s="39">
        <v>86</v>
      </c>
      <c r="X15" s="39">
        <v>89</v>
      </c>
      <c r="Y15" s="39">
        <v>0</v>
      </c>
      <c r="Z15" s="39">
        <v>0</v>
      </c>
      <c r="AA15" s="39">
        <v>0</v>
      </c>
      <c r="AB15" s="39">
        <v>0</v>
      </c>
      <c r="AE15" s="42">
        <f t="shared" si="1"/>
        <v>0.70430107526881724</v>
      </c>
      <c r="AF15" s="42">
        <f t="shared" si="2"/>
        <v>0.86559139784946237</v>
      </c>
      <c r="AG15" s="42">
        <f t="shared" si="3"/>
        <v>0.5268817204301075</v>
      </c>
      <c r="AH15" s="42">
        <f t="shared" si="4"/>
        <v>0.94086021505376349</v>
      </c>
    </row>
    <row r="16" spans="1:34" s="15" customFormat="1" ht="15" customHeight="1" x14ac:dyDescent="0.3">
      <c r="A16" s="19">
        <v>15</v>
      </c>
      <c r="B16" s="10">
        <v>404476205</v>
      </c>
      <c r="C16" s="12" t="s">
        <v>345</v>
      </c>
      <c r="D16" s="10" t="s">
        <v>148</v>
      </c>
      <c r="E16" s="10" t="s">
        <v>192</v>
      </c>
      <c r="F16" s="10" t="s">
        <v>346</v>
      </c>
      <c r="G16" s="10" t="s">
        <v>38</v>
      </c>
      <c r="H16" s="10" t="s">
        <v>27</v>
      </c>
      <c r="I16" s="10" t="s">
        <v>30</v>
      </c>
      <c r="J16" s="11" t="s">
        <v>347</v>
      </c>
      <c r="K16" s="10">
        <v>34</v>
      </c>
      <c r="L16" s="10">
        <v>151</v>
      </c>
      <c r="M16" s="10">
        <v>0</v>
      </c>
      <c r="N16" s="10">
        <f t="shared" si="0"/>
        <v>185</v>
      </c>
      <c r="O16" s="14" t="s">
        <v>537</v>
      </c>
      <c r="P16" s="39">
        <v>537</v>
      </c>
      <c r="Q16" s="39">
        <v>174</v>
      </c>
      <c r="R16" s="39">
        <v>186</v>
      </c>
      <c r="S16" s="39">
        <v>67</v>
      </c>
      <c r="T16" s="39">
        <v>14</v>
      </c>
      <c r="U16" s="39">
        <v>21</v>
      </c>
      <c r="V16" s="39">
        <v>0</v>
      </c>
      <c r="W16" s="39">
        <v>20</v>
      </c>
      <c r="X16" s="39">
        <v>42</v>
      </c>
      <c r="Y16" s="39">
        <v>1</v>
      </c>
      <c r="Z16" s="39">
        <v>0</v>
      </c>
      <c r="AA16" s="39">
        <v>0</v>
      </c>
      <c r="AB16" s="39">
        <v>12</v>
      </c>
      <c r="AE16" s="42">
        <f t="shared" si="1"/>
        <v>0.94054054054054059</v>
      </c>
      <c r="AF16" s="42">
        <f t="shared" si="2"/>
        <v>1.0054054054054054</v>
      </c>
      <c r="AG16" s="42">
        <f t="shared" si="3"/>
        <v>0.36216216216216218</v>
      </c>
      <c r="AH16" s="42">
        <f t="shared" si="4"/>
        <v>0.59459459459459463</v>
      </c>
    </row>
    <row r="17" spans="1:34" s="15" customFormat="1" ht="15" customHeight="1" x14ac:dyDescent="0.3">
      <c r="A17" s="19">
        <v>16</v>
      </c>
      <c r="B17" s="10">
        <v>404866123</v>
      </c>
      <c r="C17" s="12" t="s">
        <v>453</v>
      </c>
      <c r="D17" s="10" t="s">
        <v>148</v>
      </c>
      <c r="E17" s="10" t="s">
        <v>175</v>
      </c>
      <c r="F17" s="10" t="s">
        <v>503</v>
      </c>
      <c r="G17" s="10" t="s">
        <v>26</v>
      </c>
      <c r="H17" s="10" t="s">
        <v>30</v>
      </c>
      <c r="I17" s="10">
        <v>0</v>
      </c>
      <c r="J17" s="11" t="s">
        <v>454</v>
      </c>
      <c r="K17" s="10">
        <v>0</v>
      </c>
      <c r="L17" s="10">
        <v>0</v>
      </c>
      <c r="M17" s="10">
        <v>185</v>
      </c>
      <c r="N17" s="10">
        <f t="shared" si="0"/>
        <v>185</v>
      </c>
      <c r="O17" s="14" t="s">
        <v>537</v>
      </c>
      <c r="P17" s="39">
        <v>497</v>
      </c>
      <c r="Q17" s="39">
        <v>215</v>
      </c>
      <c r="R17" s="39">
        <v>136</v>
      </c>
      <c r="S17" s="39">
        <v>33</v>
      </c>
      <c r="T17" s="39">
        <v>6</v>
      </c>
      <c r="U17" s="39">
        <v>4</v>
      </c>
      <c r="V17" s="39">
        <v>0</v>
      </c>
      <c r="W17" s="39">
        <v>36</v>
      </c>
      <c r="X17" s="39">
        <v>61</v>
      </c>
      <c r="Y17" s="39">
        <v>2</v>
      </c>
      <c r="Z17" s="39">
        <v>0</v>
      </c>
      <c r="AA17" s="39">
        <v>0</v>
      </c>
      <c r="AB17" s="39">
        <v>4</v>
      </c>
      <c r="AE17" s="42">
        <f t="shared" si="1"/>
        <v>1.1621621621621621</v>
      </c>
      <c r="AF17" s="42">
        <f t="shared" si="2"/>
        <v>0.73513513513513518</v>
      </c>
      <c r="AG17" s="42">
        <f t="shared" si="3"/>
        <v>0.17837837837837839</v>
      </c>
      <c r="AH17" s="42">
        <f t="shared" si="4"/>
        <v>0.61081081081081079</v>
      </c>
    </row>
    <row r="18" spans="1:34" s="15" customFormat="1" ht="15" customHeight="1" x14ac:dyDescent="0.3">
      <c r="A18" s="43">
        <v>17</v>
      </c>
      <c r="B18" s="52">
        <v>211328703</v>
      </c>
      <c r="C18" s="53" t="s">
        <v>274</v>
      </c>
      <c r="D18" s="52" t="s">
        <v>148</v>
      </c>
      <c r="E18" s="52" t="s">
        <v>527</v>
      </c>
      <c r="F18" s="52" t="s">
        <v>275</v>
      </c>
      <c r="G18" s="52" t="s">
        <v>28</v>
      </c>
      <c r="H18" s="52" t="s">
        <v>27</v>
      </c>
      <c r="I18" s="52" t="s">
        <v>510</v>
      </c>
      <c r="J18" s="54" t="s">
        <v>276</v>
      </c>
      <c r="K18" s="52">
        <v>0</v>
      </c>
      <c r="L18" s="52">
        <v>0</v>
      </c>
      <c r="M18" s="52">
        <v>176</v>
      </c>
      <c r="N18" s="52">
        <f t="shared" si="0"/>
        <v>176</v>
      </c>
      <c r="O18" s="14" t="s">
        <v>537</v>
      </c>
      <c r="P18" s="39">
        <v>826</v>
      </c>
      <c r="Q18" s="39">
        <v>328</v>
      </c>
      <c r="R18" s="39">
        <v>208</v>
      </c>
      <c r="S18" s="39">
        <v>28</v>
      </c>
      <c r="T18" s="39">
        <v>16</v>
      </c>
      <c r="U18" s="39">
        <v>7</v>
      </c>
      <c r="V18" s="39">
        <v>4</v>
      </c>
      <c r="W18" s="39">
        <v>68</v>
      </c>
      <c r="X18" s="39">
        <v>64</v>
      </c>
      <c r="Y18" s="39">
        <v>4</v>
      </c>
      <c r="Z18" s="39">
        <v>0</v>
      </c>
      <c r="AA18" s="39">
        <v>0</v>
      </c>
      <c r="AB18" s="39">
        <v>29</v>
      </c>
      <c r="AE18" s="42">
        <f t="shared" si="1"/>
        <v>1.8636363636363635</v>
      </c>
      <c r="AF18" s="42">
        <f t="shared" si="2"/>
        <v>1.1818181818181819</v>
      </c>
      <c r="AG18" s="42">
        <f t="shared" si="3"/>
        <v>0.15909090909090909</v>
      </c>
      <c r="AH18" s="42">
        <f t="shared" si="4"/>
        <v>1.0909090909090908</v>
      </c>
    </row>
    <row r="19" spans="1:34" s="15" customFormat="1" ht="15" customHeight="1" x14ac:dyDescent="0.3">
      <c r="A19" s="19">
        <v>18</v>
      </c>
      <c r="B19" s="10">
        <v>202051689</v>
      </c>
      <c r="C19" s="12" t="s">
        <v>435</v>
      </c>
      <c r="D19" s="10" t="s">
        <v>148</v>
      </c>
      <c r="E19" s="10" t="s">
        <v>192</v>
      </c>
      <c r="F19" s="10" t="s">
        <v>436</v>
      </c>
      <c r="G19" s="10" t="s">
        <v>26</v>
      </c>
      <c r="H19" s="10" t="s">
        <v>30</v>
      </c>
      <c r="I19" s="10">
        <v>0</v>
      </c>
      <c r="J19" s="11" t="s">
        <v>437</v>
      </c>
      <c r="K19" s="10">
        <v>0</v>
      </c>
      <c r="L19" s="10">
        <v>0</v>
      </c>
      <c r="M19" s="10">
        <v>172</v>
      </c>
      <c r="N19" s="10">
        <f t="shared" si="0"/>
        <v>172</v>
      </c>
      <c r="O19" s="14" t="s">
        <v>537</v>
      </c>
      <c r="P19" s="39">
        <v>817</v>
      </c>
      <c r="Q19" s="39">
        <v>245</v>
      </c>
      <c r="R19" s="39">
        <v>176</v>
      </c>
      <c r="S19" s="39">
        <v>187</v>
      </c>
      <c r="T19" s="39">
        <v>4</v>
      </c>
      <c r="U19" s="39">
        <v>15</v>
      </c>
      <c r="V19" s="39">
        <v>0</v>
      </c>
      <c r="W19" s="39">
        <v>76</v>
      </c>
      <c r="X19" s="39">
        <v>68</v>
      </c>
      <c r="Y19" s="39">
        <v>1</v>
      </c>
      <c r="Z19" s="39">
        <v>7</v>
      </c>
      <c r="AA19" s="39">
        <v>2</v>
      </c>
      <c r="AB19" s="39">
        <v>36</v>
      </c>
      <c r="AE19" s="42">
        <f t="shared" si="1"/>
        <v>1.4244186046511629</v>
      </c>
      <c r="AF19" s="42">
        <f t="shared" si="2"/>
        <v>1.0232558139534884</v>
      </c>
      <c r="AG19" s="42">
        <f t="shared" si="3"/>
        <v>1.0872093023255813</v>
      </c>
      <c r="AH19" s="42">
        <f t="shared" si="4"/>
        <v>1.2151162790697674</v>
      </c>
    </row>
    <row r="20" spans="1:34" s="15" customFormat="1" ht="15" customHeight="1" x14ac:dyDescent="0.3">
      <c r="A20" s="19">
        <v>19</v>
      </c>
      <c r="B20" s="10">
        <v>203826645</v>
      </c>
      <c r="C20" s="12" t="s">
        <v>177</v>
      </c>
      <c r="D20" s="10" t="s">
        <v>148</v>
      </c>
      <c r="E20" s="10" t="s">
        <v>192</v>
      </c>
      <c r="F20" s="10" t="s">
        <v>178</v>
      </c>
      <c r="G20" s="10" t="s">
        <v>26</v>
      </c>
      <c r="H20" s="10" t="s">
        <v>27</v>
      </c>
      <c r="I20" s="10" t="s">
        <v>30</v>
      </c>
      <c r="J20" s="11" t="s">
        <v>179</v>
      </c>
      <c r="K20" s="10">
        <v>0</v>
      </c>
      <c r="L20" s="10">
        <v>6</v>
      </c>
      <c r="M20" s="10">
        <v>140</v>
      </c>
      <c r="N20" s="10">
        <f t="shared" si="0"/>
        <v>146</v>
      </c>
      <c r="O20" s="14" t="s">
        <v>540</v>
      </c>
      <c r="P20" s="39">
        <v>578</v>
      </c>
      <c r="Q20" s="39">
        <v>206</v>
      </c>
      <c r="R20" s="39">
        <v>166</v>
      </c>
      <c r="S20" s="39">
        <v>77</v>
      </c>
      <c r="T20" s="39">
        <v>0</v>
      </c>
      <c r="U20" s="39">
        <v>0</v>
      </c>
      <c r="V20" s="39">
        <v>0</v>
      </c>
      <c r="W20" s="39">
        <v>64</v>
      </c>
      <c r="X20" s="39">
        <v>42</v>
      </c>
      <c r="Y20" s="39">
        <v>1</v>
      </c>
      <c r="Z20" s="39">
        <v>0</v>
      </c>
      <c r="AA20" s="39">
        <v>3</v>
      </c>
      <c r="AB20" s="39">
        <v>23</v>
      </c>
      <c r="AE20" s="42">
        <f t="shared" si="1"/>
        <v>1.4109589041095891</v>
      </c>
      <c r="AF20" s="42">
        <f t="shared" si="2"/>
        <v>1.1369863013698631</v>
      </c>
      <c r="AG20" s="42">
        <f t="shared" si="3"/>
        <v>0.5273972602739726</v>
      </c>
      <c r="AH20" s="42">
        <f t="shared" si="4"/>
        <v>0.91095890410958902</v>
      </c>
    </row>
    <row r="21" spans="1:34" s="15" customFormat="1" ht="15" customHeight="1" x14ac:dyDescent="0.3">
      <c r="A21" s="19">
        <v>20</v>
      </c>
      <c r="B21" s="10">
        <v>202051876</v>
      </c>
      <c r="C21" s="12" t="s">
        <v>298</v>
      </c>
      <c r="D21" s="10" t="s">
        <v>148</v>
      </c>
      <c r="E21" s="10" t="s">
        <v>192</v>
      </c>
      <c r="F21" s="10" t="s">
        <v>299</v>
      </c>
      <c r="G21" s="10" t="s">
        <v>26</v>
      </c>
      <c r="H21" s="10" t="s">
        <v>30</v>
      </c>
      <c r="I21" s="10">
        <v>0</v>
      </c>
      <c r="J21" s="11" t="s">
        <v>300</v>
      </c>
      <c r="K21" s="10">
        <v>0</v>
      </c>
      <c r="L21" s="10">
        <v>0</v>
      </c>
      <c r="M21" s="10">
        <v>141</v>
      </c>
      <c r="N21" s="10">
        <f t="shared" si="0"/>
        <v>141</v>
      </c>
      <c r="O21" s="14" t="s">
        <v>540</v>
      </c>
      <c r="P21" s="39">
        <v>404</v>
      </c>
      <c r="Q21" s="39">
        <v>85</v>
      </c>
      <c r="R21" s="39">
        <v>98</v>
      </c>
      <c r="S21" s="39">
        <v>31</v>
      </c>
      <c r="T21" s="39">
        <v>9</v>
      </c>
      <c r="U21" s="39">
        <v>2</v>
      </c>
      <c r="V21" s="39">
        <v>0</v>
      </c>
      <c r="W21" s="39">
        <v>64</v>
      </c>
      <c r="X21" s="39">
        <v>4</v>
      </c>
      <c r="Y21" s="39">
        <v>4</v>
      </c>
      <c r="Z21" s="39">
        <v>0</v>
      </c>
      <c r="AA21" s="39">
        <v>0</v>
      </c>
      <c r="AB21" s="39">
        <v>107</v>
      </c>
      <c r="AE21" s="42">
        <f t="shared" si="1"/>
        <v>0.6028368794326241</v>
      </c>
      <c r="AF21" s="42">
        <f t="shared" si="2"/>
        <v>0.69503546099290781</v>
      </c>
      <c r="AG21" s="42">
        <f t="shared" si="3"/>
        <v>0.21985815602836881</v>
      </c>
      <c r="AH21" s="42">
        <f t="shared" si="4"/>
        <v>1.3475177304964538</v>
      </c>
    </row>
    <row r="22" spans="1:34" s="15" customFormat="1" ht="15" customHeight="1" x14ac:dyDescent="0.3">
      <c r="A22" s="19">
        <v>21</v>
      </c>
      <c r="B22" s="10">
        <v>405064594</v>
      </c>
      <c r="C22" s="12" t="s">
        <v>315</v>
      </c>
      <c r="D22" s="10" t="s">
        <v>148</v>
      </c>
      <c r="E22" s="10" t="s">
        <v>528</v>
      </c>
      <c r="F22" s="10" t="s">
        <v>316</v>
      </c>
      <c r="G22" s="10" t="s">
        <v>26</v>
      </c>
      <c r="H22" s="10" t="s">
        <v>30</v>
      </c>
      <c r="I22" s="10">
        <v>0</v>
      </c>
      <c r="J22" s="11" t="s">
        <v>514</v>
      </c>
      <c r="K22" s="10">
        <v>18</v>
      </c>
      <c r="L22" s="10">
        <v>0</v>
      </c>
      <c r="M22" s="10">
        <v>123</v>
      </c>
      <c r="N22" s="10">
        <f t="shared" si="0"/>
        <v>141</v>
      </c>
      <c r="O22" s="14" t="s">
        <v>540</v>
      </c>
      <c r="P22" s="39">
        <v>575</v>
      </c>
      <c r="Q22" s="39">
        <v>266</v>
      </c>
      <c r="R22" s="39">
        <v>127</v>
      </c>
      <c r="S22" s="39">
        <v>34</v>
      </c>
      <c r="T22" s="39">
        <v>9</v>
      </c>
      <c r="U22" s="39">
        <v>0</v>
      </c>
      <c r="V22" s="39">
        <v>12</v>
      </c>
      <c r="W22" s="39">
        <v>74</v>
      </c>
      <c r="X22" s="39">
        <v>39</v>
      </c>
      <c r="Y22" s="39">
        <v>3</v>
      </c>
      <c r="Z22" s="39">
        <v>0</v>
      </c>
      <c r="AA22" s="39">
        <v>0</v>
      </c>
      <c r="AB22" s="39">
        <v>11</v>
      </c>
      <c r="AE22" s="42">
        <f t="shared" si="1"/>
        <v>1.8865248226950355</v>
      </c>
      <c r="AF22" s="42">
        <f t="shared" si="2"/>
        <v>0.900709219858156</v>
      </c>
      <c r="AG22" s="42">
        <f t="shared" si="3"/>
        <v>0.24113475177304963</v>
      </c>
      <c r="AH22" s="42">
        <f t="shared" si="4"/>
        <v>1.0496453900709219</v>
      </c>
    </row>
    <row r="23" spans="1:34" s="15" customFormat="1" ht="15" customHeight="1" x14ac:dyDescent="0.3">
      <c r="A23" s="43">
        <v>22</v>
      </c>
      <c r="B23" s="52">
        <v>405001466</v>
      </c>
      <c r="C23" s="53" t="s">
        <v>279</v>
      </c>
      <c r="D23" s="52" t="s">
        <v>148</v>
      </c>
      <c r="E23" s="52" t="s">
        <v>175</v>
      </c>
      <c r="F23" s="52" t="s">
        <v>280</v>
      </c>
      <c r="G23" s="52" t="s">
        <v>28</v>
      </c>
      <c r="H23" s="52" t="s">
        <v>29</v>
      </c>
      <c r="I23" s="52">
        <v>0</v>
      </c>
      <c r="J23" s="54" t="s">
        <v>281</v>
      </c>
      <c r="K23" s="52">
        <v>0</v>
      </c>
      <c r="L23" s="52">
        <v>6</v>
      </c>
      <c r="M23" s="52">
        <v>133</v>
      </c>
      <c r="N23" s="52">
        <f t="shared" si="0"/>
        <v>139</v>
      </c>
      <c r="O23" s="14" t="s">
        <v>541</v>
      </c>
      <c r="P23" s="39">
        <v>195</v>
      </c>
      <c r="Q23" s="39">
        <v>59</v>
      </c>
      <c r="R23" s="39">
        <v>56</v>
      </c>
      <c r="S23" s="39">
        <v>15</v>
      </c>
      <c r="T23" s="39">
        <v>0</v>
      </c>
      <c r="U23" s="39">
        <v>6</v>
      </c>
      <c r="V23" s="39">
        <v>0</v>
      </c>
      <c r="W23" s="39">
        <v>1</v>
      </c>
      <c r="X23" s="39">
        <v>24</v>
      </c>
      <c r="Y23" s="39">
        <v>2</v>
      </c>
      <c r="Z23" s="39">
        <v>9</v>
      </c>
      <c r="AA23" s="39">
        <v>3</v>
      </c>
      <c r="AB23" s="39">
        <v>20</v>
      </c>
      <c r="AE23" s="42">
        <f t="shared" si="1"/>
        <v>0.42446043165467628</v>
      </c>
      <c r="AF23" s="42">
        <f t="shared" si="2"/>
        <v>0.40287769784172661</v>
      </c>
      <c r="AG23" s="42">
        <f t="shared" si="3"/>
        <v>0.1079136690647482</v>
      </c>
      <c r="AH23" s="42">
        <f t="shared" si="4"/>
        <v>0.46762589928057552</v>
      </c>
    </row>
    <row r="24" spans="1:34" s="15" customFormat="1" ht="11.25" customHeight="1" x14ac:dyDescent="0.3">
      <c r="A24" s="19">
        <v>23</v>
      </c>
      <c r="B24" s="10">
        <v>404514762</v>
      </c>
      <c r="C24" s="12" t="s">
        <v>487</v>
      </c>
      <c r="D24" s="10" t="s">
        <v>148</v>
      </c>
      <c r="E24" s="10" t="s">
        <v>192</v>
      </c>
      <c r="F24" s="10" t="s">
        <v>488</v>
      </c>
      <c r="G24" s="10" t="s">
        <v>26</v>
      </c>
      <c r="H24" s="10" t="s">
        <v>30</v>
      </c>
      <c r="I24" s="10">
        <v>0</v>
      </c>
      <c r="J24" s="11" t="s">
        <v>489</v>
      </c>
      <c r="K24" s="10">
        <v>0</v>
      </c>
      <c r="L24" s="10">
        <v>0</v>
      </c>
      <c r="M24" s="10">
        <v>132</v>
      </c>
      <c r="N24" s="10">
        <f t="shared" si="0"/>
        <v>132</v>
      </c>
      <c r="O24" s="14" t="s">
        <v>541</v>
      </c>
      <c r="P24" s="39">
        <v>544</v>
      </c>
      <c r="Q24" s="39">
        <v>228</v>
      </c>
      <c r="R24" s="39">
        <v>138</v>
      </c>
      <c r="S24" s="39">
        <v>27</v>
      </c>
      <c r="T24" s="39">
        <v>0</v>
      </c>
      <c r="U24" s="39">
        <v>0</v>
      </c>
      <c r="V24" s="39">
        <v>0</v>
      </c>
      <c r="W24" s="39">
        <v>98</v>
      </c>
      <c r="X24" s="39">
        <v>31</v>
      </c>
      <c r="Y24" s="39">
        <v>1</v>
      </c>
      <c r="Z24" s="39">
        <v>0</v>
      </c>
      <c r="AA24" s="39">
        <v>0</v>
      </c>
      <c r="AB24" s="39">
        <v>21</v>
      </c>
      <c r="AE24" s="42">
        <f t="shared" si="1"/>
        <v>1.7272727272727273</v>
      </c>
      <c r="AF24" s="42">
        <f t="shared" si="2"/>
        <v>1.0454545454545454</v>
      </c>
      <c r="AG24" s="42">
        <f t="shared" si="3"/>
        <v>0.20454545454545456</v>
      </c>
      <c r="AH24" s="42">
        <f t="shared" si="4"/>
        <v>1.143939393939394</v>
      </c>
    </row>
    <row r="25" spans="1:34" s="15" customFormat="1" ht="15" customHeight="1" x14ac:dyDescent="0.3">
      <c r="A25" s="19">
        <v>24</v>
      </c>
      <c r="B25" s="10">
        <v>402069854</v>
      </c>
      <c r="C25" s="12" t="s">
        <v>144</v>
      </c>
      <c r="D25" s="10" t="s">
        <v>148</v>
      </c>
      <c r="E25" s="10" t="s">
        <v>192</v>
      </c>
      <c r="F25" s="10" t="s">
        <v>145</v>
      </c>
      <c r="G25" s="10" t="s">
        <v>26</v>
      </c>
      <c r="H25" s="10" t="s">
        <v>30</v>
      </c>
      <c r="I25" s="10">
        <v>0</v>
      </c>
      <c r="J25" s="11" t="s">
        <v>146</v>
      </c>
      <c r="K25" s="10">
        <v>0</v>
      </c>
      <c r="L25" s="10">
        <v>0</v>
      </c>
      <c r="M25" s="10">
        <v>128</v>
      </c>
      <c r="N25" s="10">
        <f t="shared" si="0"/>
        <v>128</v>
      </c>
      <c r="O25" s="14" t="s">
        <v>543</v>
      </c>
      <c r="P25" s="39">
        <v>259</v>
      </c>
      <c r="Q25" s="39">
        <v>108</v>
      </c>
      <c r="R25" s="39">
        <v>75</v>
      </c>
      <c r="S25" s="39">
        <v>25</v>
      </c>
      <c r="T25" s="39">
        <v>0</v>
      </c>
      <c r="U25" s="39">
        <v>3</v>
      </c>
      <c r="V25" s="39">
        <v>0</v>
      </c>
      <c r="W25" s="39">
        <v>26</v>
      </c>
      <c r="X25" s="39">
        <v>15</v>
      </c>
      <c r="Y25" s="39">
        <v>2</v>
      </c>
      <c r="Z25" s="39">
        <v>0</v>
      </c>
      <c r="AA25" s="39">
        <v>1</v>
      </c>
      <c r="AB25" s="39">
        <v>4</v>
      </c>
      <c r="AE25" s="42">
        <f t="shared" si="1"/>
        <v>0.84375</v>
      </c>
      <c r="AF25" s="42">
        <f t="shared" si="2"/>
        <v>0.5859375</v>
      </c>
      <c r="AG25" s="42">
        <f t="shared" si="3"/>
        <v>0.1953125</v>
      </c>
      <c r="AH25" s="42">
        <f t="shared" si="4"/>
        <v>0.3984375</v>
      </c>
    </row>
    <row r="26" spans="1:34" s="15" customFormat="1" ht="15" customHeight="1" x14ac:dyDescent="0.3">
      <c r="A26" s="19">
        <v>25</v>
      </c>
      <c r="B26" s="10">
        <v>204483380</v>
      </c>
      <c r="C26" s="12" t="s">
        <v>332</v>
      </c>
      <c r="D26" s="10" t="s">
        <v>148</v>
      </c>
      <c r="E26" s="10" t="s">
        <v>528</v>
      </c>
      <c r="F26" s="10" t="s">
        <v>333</v>
      </c>
      <c r="G26" s="10" t="s">
        <v>26</v>
      </c>
      <c r="H26" s="10" t="s">
        <v>27</v>
      </c>
      <c r="I26" s="10">
        <v>0</v>
      </c>
      <c r="J26" s="11" t="s">
        <v>334</v>
      </c>
      <c r="K26" s="10">
        <v>0</v>
      </c>
      <c r="L26" s="10">
        <v>0</v>
      </c>
      <c r="M26" s="10">
        <v>124</v>
      </c>
      <c r="N26" s="10">
        <f t="shared" si="0"/>
        <v>124</v>
      </c>
      <c r="O26" s="14" t="s">
        <v>543</v>
      </c>
      <c r="P26" s="39">
        <v>376</v>
      </c>
      <c r="Q26" s="39">
        <v>198</v>
      </c>
      <c r="R26" s="39">
        <v>80</v>
      </c>
      <c r="S26" s="39">
        <v>33</v>
      </c>
      <c r="T26" s="39">
        <v>0</v>
      </c>
      <c r="U26" s="39">
        <v>10</v>
      </c>
      <c r="V26" s="39">
        <v>4</v>
      </c>
      <c r="W26" s="39">
        <v>31</v>
      </c>
      <c r="X26" s="39">
        <v>11</v>
      </c>
      <c r="Y26" s="39">
        <v>4</v>
      </c>
      <c r="Z26" s="39">
        <v>0</v>
      </c>
      <c r="AA26" s="39">
        <v>0</v>
      </c>
      <c r="AB26" s="39">
        <v>5</v>
      </c>
      <c r="AE26" s="42">
        <f t="shared" si="1"/>
        <v>1.596774193548387</v>
      </c>
      <c r="AF26" s="42">
        <f t="shared" si="2"/>
        <v>0.64516129032258063</v>
      </c>
      <c r="AG26" s="42">
        <f t="shared" si="3"/>
        <v>0.2661290322580645</v>
      </c>
      <c r="AH26" s="42">
        <f t="shared" si="4"/>
        <v>0.52419354838709675</v>
      </c>
    </row>
    <row r="27" spans="1:34" s="15" customFormat="1" ht="15" customHeight="1" x14ac:dyDescent="0.3">
      <c r="A27" s="19">
        <v>26</v>
      </c>
      <c r="B27" s="10">
        <v>400115362</v>
      </c>
      <c r="C27" s="12" t="s">
        <v>187</v>
      </c>
      <c r="D27" s="10" t="s">
        <v>148</v>
      </c>
      <c r="E27" s="10" t="s">
        <v>188</v>
      </c>
      <c r="F27" s="10" t="s">
        <v>189</v>
      </c>
      <c r="G27" s="10" t="s">
        <v>26</v>
      </c>
      <c r="H27" s="10" t="s">
        <v>30</v>
      </c>
      <c r="I27" s="10">
        <v>0</v>
      </c>
      <c r="J27" s="11" t="s">
        <v>190</v>
      </c>
      <c r="K27" s="10">
        <v>0</v>
      </c>
      <c r="L27" s="10">
        <v>34</v>
      </c>
      <c r="M27" s="10">
        <v>85</v>
      </c>
      <c r="N27" s="10">
        <f t="shared" si="0"/>
        <v>119</v>
      </c>
      <c r="O27" s="28" t="s">
        <v>545</v>
      </c>
      <c r="P27" s="39">
        <v>396</v>
      </c>
      <c r="Q27" s="39">
        <v>162</v>
      </c>
      <c r="R27" s="39">
        <v>98</v>
      </c>
      <c r="S27" s="39">
        <v>49</v>
      </c>
      <c r="T27" s="39">
        <v>5</v>
      </c>
      <c r="U27" s="39">
        <v>2</v>
      </c>
      <c r="V27" s="39">
        <v>0</v>
      </c>
      <c r="W27" s="39">
        <v>44</v>
      </c>
      <c r="X27" s="39">
        <v>24</v>
      </c>
      <c r="Y27" s="39">
        <v>1</v>
      </c>
      <c r="Z27" s="39">
        <v>11</v>
      </c>
      <c r="AA27" s="39">
        <v>0</v>
      </c>
      <c r="AB27" s="39">
        <v>0</v>
      </c>
      <c r="AE27" s="42">
        <f t="shared" si="1"/>
        <v>1.3613445378151261</v>
      </c>
      <c r="AF27" s="42">
        <f t="shared" si="2"/>
        <v>0.82352941176470584</v>
      </c>
      <c r="AG27" s="42">
        <f t="shared" si="3"/>
        <v>0.41176470588235292</v>
      </c>
      <c r="AH27" s="42">
        <f t="shared" si="4"/>
        <v>0.73109243697478987</v>
      </c>
    </row>
    <row r="28" spans="1:34" s="15" customFormat="1" ht="15" customHeight="1" x14ac:dyDescent="0.3">
      <c r="A28" s="19">
        <v>27</v>
      </c>
      <c r="B28" s="10">
        <v>405049335</v>
      </c>
      <c r="C28" s="12" t="s">
        <v>201</v>
      </c>
      <c r="D28" s="10" t="s">
        <v>148</v>
      </c>
      <c r="E28" s="10" t="s">
        <v>175</v>
      </c>
      <c r="F28" s="10" t="s">
        <v>202</v>
      </c>
      <c r="G28" s="10" t="s">
        <v>26</v>
      </c>
      <c r="H28" s="10" t="s">
        <v>30</v>
      </c>
      <c r="I28" s="10"/>
      <c r="J28" s="11" t="s">
        <v>203</v>
      </c>
      <c r="K28" s="10">
        <v>0</v>
      </c>
      <c r="L28" s="10">
        <v>0</v>
      </c>
      <c r="M28" s="10">
        <v>119</v>
      </c>
      <c r="N28" s="10">
        <f t="shared" si="0"/>
        <v>119</v>
      </c>
      <c r="O28" s="28" t="s">
        <v>545</v>
      </c>
      <c r="P28" s="39">
        <v>301</v>
      </c>
      <c r="Q28" s="39">
        <v>147</v>
      </c>
      <c r="R28" s="39">
        <v>88</v>
      </c>
      <c r="S28" s="39">
        <v>22</v>
      </c>
      <c r="T28" s="39">
        <v>0</v>
      </c>
      <c r="U28" s="39">
        <v>5</v>
      </c>
      <c r="V28" s="39">
        <v>0</v>
      </c>
      <c r="W28" s="39">
        <v>10</v>
      </c>
      <c r="X28" s="39">
        <v>24</v>
      </c>
      <c r="Y28" s="39">
        <v>1</v>
      </c>
      <c r="Z28" s="39">
        <v>0</v>
      </c>
      <c r="AA28" s="39">
        <v>0</v>
      </c>
      <c r="AB28" s="39">
        <v>4</v>
      </c>
      <c r="AE28" s="42">
        <f t="shared" si="1"/>
        <v>1.2352941176470589</v>
      </c>
      <c r="AF28" s="42">
        <f t="shared" si="2"/>
        <v>0.73949579831932777</v>
      </c>
      <c r="AG28" s="42">
        <f t="shared" si="3"/>
        <v>0.18487394957983194</v>
      </c>
      <c r="AH28" s="42">
        <f t="shared" si="4"/>
        <v>0.36974789915966388</v>
      </c>
    </row>
    <row r="29" spans="1:34" s="15" customFormat="1" ht="15" customHeight="1" x14ac:dyDescent="0.3">
      <c r="A29" s="19">
        <v>28</v>
      </c>
      <c r="B29" s="10">
        <v>402101328</v>
      </c>
      <c r="C29" s="12" t="s">
        <v>271</v>
      </c>
      <c r="D29" s="10" t="s">
        <v>148</v>
      </c>
      <c r="E29" s="10" t="s">
        <v>192</v>
      </c>
      <c r="F29" s="10" t="s">
        <v>272</v>
      </c>
      <c r="G29" s="10" t="s">
        <v>26</v>
      </c>
      <c r="H29" s="10" t="s">
        <v>30</v>
      </c>
      <c r="I29" s="10">
        <v>0</v>
      </c>
      <c r="J29" s="11" t="s">
        <v>273</v>
      </c>
      <c r="K29" s="10">
        <v>0</v>
      </c>
      <c r="L29" s="10">
        <v>42</v>
      </c>
      <c r="M29" s="10">
        <v>71</v>
      </c>
      <c r="N29" s="10">
        <f t="shared" si="0"/>
        <v>113</v>
      </c>
      <c r="O29" s="28" t="s">
        <v>545</v>
      </c>
      <c r="P29" s="39">
        <v>442</v>
      </c>
      <c r="Q29" s="39">
        <v>232</v>
      </c>
      <c r="R29" s="39">
        <v>121</v>
      </c>
      <c r="S29" s="39">
        <v>41</v>
      </c>
      <c r="T29" s="39">
        <v>5</v>
      </c>
      <c r="U29" s="39">
        <v>4</v>
      </c>
      <c r="V29" s="39">
        <v>0</v>
      </c>
      <c r="W29" s="39">
        <v>7</v>
      </c>
      <c r="X29" s="39">
        <v>30</v>
      </c>
      <c r="Y29" s="39">
        <v>1</v>
      </c>
      <c r="Z29" s="39">
        <v>1</v>
      </c>
      <c r="AA29" s="39">
        <v>0</v>
      </c>
      <c r="AB29" s="39">
        <v>0</v>
      </c>
      <c r="AE29" s="42">
        <f t="shared" si="1"/>
        <v>2.0530973451327434</v>
      </c>
      <c r="AF29" s="42">
        <f t="shared" si="2"/>
        <v>1.0707964601769913</v>
      </c>
      <c r="AG29" s="42">
        <f t="shared" si="3"/>
        <v>0.36283185840707965</v>
      </c>
      <c r="AH29" s="42">
        <f t="shared" si="4"/>
        <v>0.4247787610619469</v>
      </c>
    </row>
    <row r="30" spans="1:34" s="15" customFormat="1" ht="15" customHeight="1" x14ac:dyDescent="0.3">
      <c r="A30" s="43">
        <v>29</v>
      </c>
      <c r="B30" s="52">
        <v>205165453</v>
      </c>
      <c r="C30" s="53" t="s">
        <v>320</v>
      </c>
      <c r="D30" s="52" t="s">
        <v>148</v>
      </c>
      <c r="E30" s="52" t="s">
        <v>175</v>
      </c>
      <c r="F30" s="52" t="s">
        <v>321</v>
      </c>
      <c r="G30" s="52" t="s">
        <v>28</v>
      </c>
      <c r="H30" s="52" t="s">
        <v>30</v>
      </c>
      <c r="I30" s="52">
        <v>0</v>
      </c>
      <c r="J30" s="54" t="s">
        <v>322</v>
      </c>
      <c r="K30" s="52">
        <v>0</v>
      </c>
      <c r="L30" s="52">
        <v>0</v>
      </c>
      <c r="M30" s="52">
        <v>112</v>
      </c>
      <c r="N30" s="52">
        <f t="shared" si="0"/>
        <v>112</v>
      </c>
      <c r="O30" s="28" t="s">
        <v>545</v>
      </c>
      <c r="P30" s="39">
        <v>704</v>
      </c>
      <c r="Q30" s="39">
        <v>248</v>
      </c>
      <c r="R30" s="39">
        <v>244</v>
      </c>
      <c r="S30" s="39">
        <v>91</v>
      </c>
      <c r="T30" s="39">
        <v>0</v>
      </c>
      <c r="U30" s="39">
        <v>20</v>
      </c>
      <c r="V30" s="39">
        <v>0</v>
      </c>
      <c r="W30" s="39">
        <v>18</v>
      </c>
      <c r="X30" s="39">
        <v>57</v>
      </c>
      <c r="Y30" s="39">
        <v>4</v>
      </c>
      <c r="Z30" s="39">
        <v>0</v>
      </c>
      <c r="AA30" s="39">
        <v>0</v>
      </c>
      <c r="AB30" s="39">
        <v>22</v>
      </c>
      <c r="AE30" s="42">
        <f t="shared" si="1"/>
        <v>2.2142857142857144</v>
      </c>
      <c r="AF30" s="42">
        <f t="shared" si="2"/>
        <v>2.1785714285714284</v>
      </c>
      <c r="AG30" s="42">
        <f t="shared" si="3"/>
        <v>0.8125</v>
      </c>
      <c r="AH30" s="42">
        <f t="shared" si="4"/>
        <v>1.0803571428571428</v>
      </c>
    </row>
    <row r="31" spans="1:34" s="15" customFormat="1" ht="15" customHeight="1" x14ac:dyDescent="0.3">
      <c r="A31" s="19">
        <v>30</v>
      </c>
      <c r="B31" s="10">
        <v>202249110</v>
      </c>
      <c r="C31" s="12" t="s">
        <v>406</v>
      </c>
      <c r="D31" s="10" t="s">
        <v>148</v>
      </c>
      <c r="E31" s="10" t="s">
        <v>175</v>
      </c>
      <c r="F31" s="10" t="s">
        <v>407</v>
      </c>
      <c r="G31" s="10" t="s">
        <v>26</v>
      </c>
      <c r="H31" s="10" t="s">
        <v>29</v>
      </c>
      <c r="I31" s="10" t="s">
        <v>408</v>
      </c>
      <c r="J31" s="11" t="s">
        <v>409</v>
      </c>
      <c r="K31" s="10">
        <v>24</v>
      </c>
      <c r="L31" s="10">
        <v>25</v>
      </c>
      <c r="M31" s="10">
        <v>56</v>
      </c>
      <c r="N31" s="10">
        <f t="shared" si="0"/>
        <v>105</v>
      </c>
      <c r="O31" s="28" t="s">
        <v>544</v>
      </c>
      <c r="P31" s="39">
        <v>264</v>
      </c>
      <c r="Q31" s="39">
        <v>95</v>
      </c>
      <c r="R31" s="39">
        <v>69</v>
      </c>
      <c r="S31" s="39">
        <v>19</v>
      </c>
      <c r="T31" s="39">
        <v>0</v>
      </c>
      <c r="U31" s="39">
        <v>3</v>
      </c>
      <c r="V31" s="39">
        <v>16</v>
      </c>
      <c r="W31" s="39">
        <v>18</v>
      </c>
      <c r="X31" s="39">
        <v>30</v>
      </c>
      <c r="Y31" s="39">
        <v>3</v>
      </c>
      <c r="Z31" s="39">
        <v>0</v>
      </c>
      <c r="AA31" s="39">
        <v>0</v>
      </c>
      <c r="AB31" s="39">
        <v>11</v>
      </c>
      <c r="AE31" s="42">
        <f t="shared" si="1"/>
        <v>0.90476190476190477</v>
      </c>
      <c r="AF31" s="42">
        <f t="shared" si="2"/>
        <v>0.65714285714285714</v>
      </c>
      <c r="AG31" s="42">
        <f t="shared" si="3"/>
        <v>0.18095238095238095</v>
      </c>
      <c r="AH31" s="42">
        <f t="shared" si="4"/>
        <v>0.77142857142857146</v>
      </c>
    </row>
    <row r="32" spans="1:34" s="15" customFormat="1" ht="15" customHeight="1" x14ac:dyDescent="0.3">
      <c r="A32" s="43">
        <v>31</v>
      </c>
      <c r="B32" s="52">
        <v>212153756</v>
      </c>
      <c r="C32" s="53" t="s">
        <v>288</v>
      </c>
      <c r="D32" s="52" t="s">
        <v>148</v>
      </c>
      <c r="E32" s="52" t="s">
        <v>175</v>
      </c>
      <c r="F32" s="52" t="s">
        <v>289</v>
      </c>
      <c r="G32" s="52" t="s">
        <v>28</v>
      </c>
      <c r="H32" s="52" t="s">
        <v>29</v>
      </c>
      <c r="I32" s="52" t="s">
        <v>290</v>
      </c>
      <c r="J32" s="54" t="s">
        <v>291</v>
      </c>
      <c r="K32" s="52">
        <v>0</v>
      </c>
      <c r="L32" s="52">
        <v>30</v>
      </c>
      <c r="M32" s="52">
        <v>70</v>
      </c>
      <c r="N32" s="52">
        <f t="shared" si="0"/>
        <v>100</v>
      </c>
      <c r="O32" s="14" t="s">
        <v>536</v>
      </c>
      <c r="P32" s="39">
        <v>315</v>
      </c>
      <c r="Q32" s="39">
        <v>117</v>
      </c>
      <c r="R32" s="39">
        <v>86</v>
      </c>
      <c r="S32" s="39">
        <v>31</v>
      </c>
      <c r="T32" s="39">
        <v>8</v>
      </c>
      <c r="U32" s="39">
        <v>14</v>
      </c>
      <c r="V32" s="39">
        <v>0</v>
      </c>
      <c r="W32" s="39">
        <v>0</v>
      </c>
      <c r="X32" s="39">
        <v>47</v>
      </c>
      <c r="Y32" s="39">
        <v>2</v>
      </c>
      <c r="Z32" s="39">
        <v>0</v>
      </c>
      <c r="AA32" s="39">
        <v>0</v>
      </c>
      <c r="AB32" s="39">
        <v>10</v>
      </c>
      <c r="AE32" s="42">
        <f t="shared" si="1"/>
        <v>1.17</v>
      </c>
      <c r="AF32" s="42">
        <f t="shared" si="2"/>
        <v>0.86</v>
      </c>
      <c r="AG32" s="42">
        <f t="shared" si="3"/>
        <v>0.31</v>
      </c>
      <c r="AH32" s="42">
        <f t="shared" si="4"/>
        <v>0.81</v>
      </c>
    </row>
    <row r="33" spans="1:34" s="15" customFormat="1" ht="15" customHeight="1" x14ac:dyDescent="0.3">
      <c r="A33" s="19">
        <v>32</v>
      </c>
      <c r="B33" s="10">
        <v>200007143</v>
      </c>
      <c r="C33" s="12" t="s">
        <v>257</v>
      </c>
      <c r="D33" s="10" t="s">
        <v>148</v>
      </c>
      <c r="E33" s="10" t="s">
        <v>527</v>
      </c>
      <c r="F33" s="10" t="s">
        <v>258</v>
      </c>
      <c r="G33" s="10" t="s">
        <v>26</v>
      </c>
      <c r="H33" s="10" t="s">
        <v>27</v>
      </c>
      <c r="I33" s="10" t="s">
        <v>33</v>
      </c>
      <c r="J33" s="11" t="s">
        <v>509</v>
      </c>
      <c r="K33" s="10">
        <v>23</v>
      </c>
      <c r="L33" s="10">
        <v>0</v>
      </c>
      <c r="M33" s="10">
        <v>75</v>
      </c>
      <c r="N33" s="10">
        <f t="shared" si="0"/>
        <v>98</v>
      </c>
      <c r="O33" s="14" t="s">
        <v>536</v>
      </c>
      <c r="P33" s="39">
        <v>340</v>
      </c>
      <c r="Q33" s="39">
        <v>148</v>
      </c>
      <c r="R33" s="39">
        <v>60</v>
      </c>
      <c r="S33" s="39">
        <v>32</v>
      </c>
      <c r="T33" s="39">
        <v>4</v>
      </c>
      <c r="U33" s="39">
        <v>6</v>
      </c>
      <c r="V33" s="39">
        <v>5</v>
      </c>
      <c r="W33" s="39">
        <v>28</v>
      </c>
      <c r="X33" s="39">
        <v>38</v>
      </c>
      <c r="Y33" s="39">
        <v>1</v>
      </c>
      <c r="Z33" s="39">
        <v>0</v>
      </c>
      <c r="AA33" s="39">
        <v>0</v>
      </c>
      <c r="AB33" s="39">
        <v>18</v>
      </c>
      <c r="AE33" s="42">
        <f t="shared" si="1"/>
        <v>1.510204081632653</v>
      </c>
      <c r="AF33" s="42">
        <f t="shared" si="2"/>
        <v>0.61224489795918369</v>
      </c>
      <c r="AG33" s="42">
        <f t="shared" si="3"/>
        <v>0.32653061224489793</v>
      </c>
      <c r="AH33" s="42">
        <f t="shared" si="4"/>
        <v>1.0204081632653061</v>
      </c>
    </row>
    <row r="34" spans="1:34" s="15" customFormat="1" ht="15" customHeight="1" x14ac:dyDescent="0.3">
      <c r="A34" s="19">
        <v>33</v>
      </c>
      <c r="B34" s="10">
        <v>200010022</v>
      </c>
      <c r="C34" s="12" t="s">
        <v>254</v>
      </c>
      <c r="D34" s="10" t="s">
        <v>148</v>
      </c>
      <c r="E34" s="10" t="s">
        <v>527</v>
      </c>
      <c r="F34" s="10" t="s">
        <v>255</v>
      </c>
      <c r="G34" s="10" t="s">
        <v>26</v>
      </c>
      <c r="H34" s="10" t="s">
        <v>27</v>
      </c>
      <c r="I34" s="10" t="s">
        <v>516</v>
      </c>
      <c r="J34" s="11" t="s">
        <v>256</v>
      </c>
      <c r="K34" s="10">
        <v>18</v>
      </c>
      <c r="L34" s="10">
        <v>74</v>
      </c>
      <c r="M34" s="10">
        <v>0</v>
      </c>
      <c r="N34" s="10">
        <f t="shared" si="0"/>
        <v>92</v>
      </c>
      <c r="O34" s="14" t="s">
        <v>536</v>
      </c>
      <c r="P34" s="39">
        <v>217</v>
      </c>
      <c r="Q34" s="39">
        <v>74</v>
      </c>
      <c r="R34" s="39">
        <v>45</v>
      </c>
      <c r="S34" s="39">
        <v>24</v>
      </c>
      <c r="T34" s="39">
        <v>1</v>
      </c>
      <c r="U34" s="39">
        <v>3</v>
      </c>
      <c r="V34" s="39">
        <v>0</v>
      </c>
      <c r="W34" s="39">
        <v>27</v>
      </c>
      <c r="X34" s="39">
        <v>16</v>
      </c>
      <c r="Y34" s="39">
        <v>2</v>
      </c>
      <c r="Z34" s="39">
        <v>0</v>
      </c>
      <c r="AA34" s="39">
        <v>0</v>
      </c>
      <c r="AB34" s="39">
        <v>25</v>
      </c>
      <c r="AE34" s="42">
        <f t="shared" si="1"/>
        <v>0.80434782608695654</v>
      </c>
      <c r="AF34" s="42">
        <f t="shared" si="2"/>
        <v>0.4891304347826087</v>
      </c>
      <c r="AG34" s="42">
        <f t="shared" si="3"/>
        <v>0.2608695652173913</v>
      </c>
      <c r="AH34" s="42">
        <f t="shared" si="4"/>
        <v>0.80434782608695654</v>
      </c>
    </row>
    <row r="35" spans="1:34" s="15" customFormat="1" ht="15" customHeight="1" x14ac:dyDescent="0.3">
      <c r="A35" s="19">
        <v>34</v>
      </c>
      <c r="B35" s="10">
        <v>404476205</v>
      </c>
      <c r="C35" s="12" t="s">
        <v>425</v>
      </c>
      <c r="D35" s="10" t="s">
        <v>148</v>
      </c>
      <c r="E35" s="10" t="s">
        <v>192</v>
      </c>
      <c r="F35" s="10" t="s">
        <v>426</v>
      </c>
      <c r="G35" s="10" t="s">
        <v>38</v>
      </c>
      <c r="H35" s="10" t="s">
        <v>30</v>
      </c>
      <c r="I35" s="10" t="s">
        <v>30</v>
      </c>
      <c r="J35" s="11" t="s">
        <v>427</v>
      </c>
      <c r="K35" s="10">
        <v>0</v>
      </c>
      <c r="L35" s="10">
        <v>0</v>
      </c>
      <c r="M35" s="10">
        <v>92</v>
      </c>
      <c r="N35" s="10">
        <f t="shared" si="0"/>
        <v>92</v>
      </c>
      <c r="O35" s="14" t="s">
        <v>536</v>
      </c>
      <c r="P35" s="39">
        <v>320</v>
      </c>
      <c r="Q35" s="39">
        <v>99</v>
      </c>
      <c r="R35" s="39">
        <v>92</v>
      </c>
      <c r="S35" s="39">
        <v>60</v>
      </c>
      <c r="T35" s="39">
        <v>5</v>
      </c>
      <c r="U35" s="39">
        <v>4</v>
      </c>
      <c r="V35" s="39">
        <v>0</v>
      </c>
      <c r="W35" s="39">
        <v>2</v>
      </c>
      <c r="X35" s="39">
        <v>29</v>
      </c>
      <c r="Y35" s="39">
        <v>2</v>
      </c>
      <c r="Z35" s="39">
        <v>13</v>
      </c>
      <c r="AA35" s="39">
        <v>1</v>
      </c>
      <c r="AB35" s="39">
        <v>13</v>
      </c>
      <c r="AE35" s="42">
        <f t="shared" si="1"/>
        <v>1.076086956521739</v>
      </c>
      <c r="AF35" s="42">
        <f t="shared" si="2"/>
        <v>1</v>
      </c>
      <c r="AG35" s="42">
        <f t="shared" si="3"/>
        <v>0.65217391304347827</v>
      </c>
      <c r="AH35" s="42">
        <f t="shared" si="4"/>
        <v>0.75</v>
      </c>
    </row>
    <row r="36" spans="1:34" s="15" customFormat="1" ht="15" customHeight="1" x14ac:dyDescent="0.3">
      <c r="A36" s="19">
        <v>35</v>
      </c>
      <c r="B36" s="10">
        <v>206063383</v>
      </c>
      <c r="C36" s="12" t="s">
        <v>467</v>
      </c>
      <c r="D36" s="10" t="s">
        <v>148</v>
      </c>
      <c r="E36" s="10" t="s">
        <v>188</v>
      </c>
      <c r="F36" s="10" t="s">
        <v>468</v>
      </c>
      <c r="G36" s="10" t="s">
        <v>26</v>
      </c>
      <c r="H36" s="10" t="s">
        <v>29</v>
      </c>
      <c r="I36" s="10" t="s">
        <v>9</v>
      </c>
      <c r="J36" s="11" t="s">
        <v>469</v>
      </c>
      <c r="K36" s="10">
        <v>0</v>
      </c>
      <c r="L36" s="10">
        <v>15</v>
      </c>
      <c r="M36" s="10">
        <v>77</v>
      </c>
      <c r="N36" s="10">
        <f t="shared" si="0"/>
        <v>92</v>
      </c>
      <c r="O36" s="14" t="s">
        <v>536</v>
      </c>
      <c r="P36" s="39">
        <v>245</v>
      </c>
      <c r="Q36" s="39">
        <v>71</v>
      </c>
      <c r="R36" s="39">
        <v>63</v>
      </c>
      <c r="S36" s="39">
        <v>47</v>
      </c>
      <c r="T36" s="39">
        <v>0</v>
      </c>
      <c r="U36" s="39">
        <v>0</v>
      </c>
      <c r="V36" s="39">
        <v>0</v>
      </c>
      <c r="W36" s="39">
        <v>17</v>
      </c>
      <c r="X36" s="39">
        <v>36</v>
      </c>
      <c r="Y36" s="39">
        <v>2</v>
      </c>
      <c r="Z36" s="39">
        <v>2</v>
      </c>
      <c r="AA36" s="39">
        <v>0</v>
      </c>
      <c r="AB36" s="39">
        <v>7</v>
      </c>
      <c r="AE36" s="42">
        <f t="shared" si="1"/>
        <v>0.77173913043478259</v>
      </c>
      <c r="AF36" s="42">
        <f t="shared" si="2"/>
        <v>0.68478260869565222</v>
      </c>
      <c r="AG36" s="42">
        <f t="shared" si="3"/>
        <v>0.51086956521739135</v>
      </c>
      <c r="AH36" s="42">
        <f t="shared" si="4"/>
        <v>0.69565217391304346</v>
      </c>
    </row>
    <row r="37" spans="1:34" s="15" customFormat="1" ht="15" customHeight="1" x14ac:dyDescent="0.3">
      <c r="A37" s="43">
        <v>36</v>
      </c>
      <c r="B37" s="52">
        <v>201954242</v>
      </c>
      <c r="C37" s="53" t="s">
        <v>363</v>
      </c>
      <c r="D37" s="52" t="s">
        <v>148</v>
      </c>
      <c r="E37" s="52" t="s">
        <v>192</v>
      </c>
      <c r="F37" s="52" t="s">
        <v>364</v>
      </c>
      <c r="G37" s="52" t="s">
        <v>26</v>
      </c>
      <c r="H37" s="52" t="s">
        <v>30</v>
      </c>
      <c r="I37" s="52"/>
      <c r="J37" s="54" t="s">
        <v>512</v>
      </c>
      <c r="K37" s="52">
        <v>0</v>
      </c>
      <c r="L37" s="52">
        <v>29</v>
      </c>
      <c r="M37" s="52">
        <v>57</v>
      </c>
      <c r="N37" s="52">
        <f t="shared" si="0"/>
        <v>86</v>
      </c>
      <c r="O37" s="14" t="s">
        <v>535</v>
      </c>
      <c r="P37" s="39">
        <v>352</v>
      </c>
      <c r="Q37" s="39">
        <v>65</v>
      </c>
      <c r="R37" s="39">
        <v>128</v>
      </c>
      <c r="S37" s="39">
        <v>55</v>
      </c>
      <c r="T37" s="39">
        <v>7</v>
      </c>
      <c r="U37" s="39">
        <v>3</v>
      </c>
      <c r="V37" s="39">
        <v>0</v>
      </c>
      <c r="W37" s="39">
        <v>9</v>
      </c>
      <c r="X37" s="39">
        <v>41</v>
      </c>
      <c r="Y37" s="39">
        <v>1</v>
      </c>
      <c r="Z37" s="39">
        <v>0</v>
      </c>
      <c r="AA37" s="39">
        <v>0</v>
      </c>
      <c r="AB37" s="39">
        <v>43</v>
      </c>
      <c r="AE37" s="42">
        <f t="shared" si="1"/>
        <v>0.7558139534883721</v>
      </c>
      <c r="AF37" s="42">
        <f t="shared" si="2"/>
        <v>1.4883720930232558</v>
      </c>
      <c r="AG37" s="42">
        <f t="shared" si="3"/>
        <v>0.63953488372093026</v>
      </c>
      <c r="AH37" s="42">
        <f t="shared" si="4"/>
        <v>1.2093023255813953</v>
      </c>
    </row>
    <row r="38" spans="1:34" s="15" customFormat="1" ht="15" customHeight="1" x14ac:dyDescent="0.3">
      <c r="A38" s="43">
        <v>37</v>
      </c>
      <c r="B38" s="52">
        <v>204871594</v>
      </c>
      <c r="C38" s="53" t="s">
        <v>150</v>
      </c>
      <c r="D38" s="52" t="s">
        <v>148</v>
      </c>
      <c r="E38" s="52" t="s">
        <v>175</v>
      </c>
      <c r="F38" s="52" t="s">
        <v>151</v>
      </c>
      <c r="G38" s="52" t="s">
        <v>28</v>
      </c>
      <c r="H38" s="52" t="s">
        <v>30</v>
      </c>
      <c r="I38" s="52" t="s">
        <v>152</v>
      </c>
      <c r="J38" s="54" t="s">
        <v>153</v>
      </c>
      <c r="K38" s="52">
        <v>0</v>
      </c>
      <c r="L38" s="52">
        <v>82</v>
      </c>
      <c r="M38" s="52">
        <v>0</v>
      </c>
      <c r="N38" s="52">
        <f>K38+L38+M38</f>
        <v>82</v>
      </c>
      <c r="O38" s="14" t="s">
        <v>535</v>
      </c>
      <c r="P38" s="39">
        <v>228</v>
      </c>
      <c r="Q38" s="39">
        <v>58</v>
      </c>
      <c r="R38" s="39">
        <v>50</v>
      </c>
      <c r="S38" s="39">
        <v>26</v>
      </c>
      <c r="T38" s="39">
        <v>3</v>
      </c>
      <c r="U38" s="39">
        <v>8</v>
      </c>
      <c r="V38" s="39">
        <v>0</v>
      </c>
      <c r="W38" s="39">
        <v>12</v>
      </c>
      <c r="X38" s="39">
        <v>26</v>
      </c>
      <c r="Y38" s="39">
        <v>1</v>
      </c>
      <c r="Z38" s="39">
        <v>1</v>
      </c>
      <c r="AA38" s="39">
        <v>0</v>
      </c>
      <c r="AB38" s="39">
        <v>34</v>
      </c>
      <c r="AE38" s="42">
        <f>Q38/N38</f>
        <v>0.70731707317073167</v>
      </c>
      <c r="AF38" s="42">
        <f>R38/N38</f>
        <v>0.6097560975609756</v>
      </c>
      <c r="AG38" s="42">
        <f>S38/N38</f>
        <v>0.31707317073170732</v>
      </c>
      <c r="AH38" s="42">
        <f>(SUM(T38:AB38))/N38</f>
        <v>1.0365853658536586</v>
      </c>
    </row>
    <row r="39" spans="1:34" s="15" customFormat="1" ht="15" customHeight="1" x14ac:dyDescent="0.3">
      <c r="A39" s="43">
        <v>38</v>
      </c>
      <c r="B39" s="52">
        <v>211328703</v>
      </c>
      <c r="C39" s="53" t="s">
        <v>259</v>
      </c>
      <c r="D39" s="52" t="s">
        <v>148</v>
      </c>
      <c r="E39" s="52" t="s">
        <v>192</v>
      </c>
      <c r="F39" s="52" t="s">
        <v>260</v>
      </c>
      <c r="G39" s="52" t="s">
        <v>28</v>
      </c>
      <c r="H39" s="52" t="s">
        <v>130</v>
      </c>
      <c r="I39" s="52" t="s">
        <v>261</v>
      </c>
      <c r="J39" s="54" t="s">
        <v>262</v>
      </c>
      <c r="K39" s="52">
        <v>18</v>
      </c>
      <c r="L39" s="52">
        <v>64</v>
      </c>
      <c r="M39" s="52">
        <v>0</v>
      </c>
      <c r="N39" s="52">
        <f>K39+L39+M39</f>
        <v>82</v>
      </c>
      <c r="O39" s="14" t="s">
        <v>535</v>
      </c>
      <c r="P39" s="39">
        <v>266</v>
      </c>
      <c r="Q39" s="39">
        <v>97</v>
      </c>
      <c r="R39" s="39">
        <v>76</v>
      </c>
      <c r="S39" s="39">
        <v>35</v>
      </c>
      <c r="T39" s="39">
        <v>7</v>
      </c>
      <c r="U39" s="39">
        <v>9</v>
      </c>
      <c r="V39" s="39">
        <v>0</v>
      </c>
      <c r="W39" s="39">
        <v>6</v>
      </c>
      <c r="X39" s="39">
        <v>22</v>
      </c>
      <c r="Y39" s="39">
        <v>2</v>
      </c>
      <c r="Z39" s="39">
        <v>0</v>
      </c>
      <c r="AA39" s="39">
        <v>0</v>
      </c>
      <c r="AB39" s="39">
        <v>12</v>
      </c>
      <c r="AE39" s="42">
        <f>Q39/N39</f>
        <v>1.1829268292682926</v>
      </c>
      <c r="AF39" s="42">
        <f>R39/N39</f>
        <v>0.92682926829268297</v>
      </c>
      <c r="AG39" s="42">
        <f>S39/N39</f>
        <v>0.42682926829268292</v>
      </c>
      <c r="AH39" s="42">
        <f>(SUM(T39:AB39))/N39</f>
        <v>0.70731707317073167</v>
      </c>
    </row>
    <row r="40" spans="1:34" s="15" customFormat="1" ht="15" customHeight="1" x14ac:dyDescent="0.3">
      <c r="A40" s="43">
        <v>39</v>
      </c>
      <c r="B40" s="52">
        <v>206089169</v>
      </c>
      <c r="C40" s="53" t="s">
        <v>474</v>
      </c>
      <c r="D40" s="52" t="s">
        <v>148</v>
      </c>
      <c r="E40" s="52" t="s">
        <v>188</v>
      </c>
      <c r="F40" s="52" t="s">
        <v>475</v>
      </c>
      <c r="G40" s="52" t="s">
        <v>28</v>
      </c>
      <c r="H40" s="52" t="s">
        <v>30</v>
      </c>
      <c r="I40" s="52">
        <v>0</v>
      </c>
      <c r="J40" s="54" t="s">
        <v>476</v>
      </c>
      <c r="K40" s="52">
        <v>0</v>
      </c>
      <c r="L40" s="52">
        <v>0</v>
      </c>
      <c r="M40" s="52">
        <v>28</v>
      </c>
      <c r="N40" s="52">
        <f>K40+L40+M40</f>
        <v>28</v>
      </c>
      <c r="O40" s="14" t="s">
        <v>531</v>
      </c>
      <c r="P40" s="39">
        <v>43</v>
      </c>
      <c r="Q40" s="39">
        <v>17</v>
      </c>
      <c r="R40" s="39">
        <v>10</v>
      </c>
      <c r="S40" s="39">
        <v>2</v>
      </c>
      <c r="T40" s="39">
        <v>0</v>
      </c>
      <c r="U40" s="39">
        <v>2</v>
      </c>
      <c r="V40" s="39">
        <v>0</v>
      </c>
      <c r="W40" s="39">
        <v>2</v>
      </c>
      <c r="X40" s="39">
        <v>9</v>
      </c>
      <c r="Y40" s="39">
        <v>0</v>
      </c>
      <c r="Z40" s="39">
        <v>0</v>
      </c>
      <c r="AA40" s="39">
        <v>0</v>
      </c>
      <c r="AB40" s="39">
        <v>1</v>
      </c>
      <c r="AE40" s="42">
        <f>Q40/N40</f>
        <v>0.6071428571428571</v>
      </c>
      <c r="AF40" s="42">
        <f>R40/N40</f>
        <v>0.35714285714285715</v>
      </c>
      <c r="AG40" s="42">
        <f>S40/N40</f>
        <v>7.1428571428571425E-2</v>
      </c>
      <c r="AH40" s="42">
        <f>(SUM(T40:AB40))/N40</f>
        <v>0.5</v>
      </c>
    </row>
    <row r="41" spans="1:34" s="15" customFormat="1" ht="15" customHeight="1" x14ac:dyDescent="0.3">
      <c r="A41" s="43">
        <v>40</v>
      </c>
      <c r="B41" s="52">
        <v>209446900</v>
      </c>
      <c r="C41" s="53" t="s">
        <v>380</v>
      </c>
      <c r="D41" s="52" t="s">
        <v>148</v>
      </c>
      <c r="E41" s="52" t="s">
        <v>527</v>
      </c>
      <c r="F41" s="52" t="s">
        <v>381</v>
      </c>
      <c r="G41" s="52" t="s">
        <v>28</v>
      </c>
      <c r="H41" s="52" t="s">
        <v>29</v>
      </c>
      <c r="I41" s="52" t="s">
        <v>36</v>
      </c>
      <c r="J41" s="54" t="s">
        <v>382</v>
      </c>
      <c r="K41" s="52">
        <v>0</v>
      </c>
      <c r="L41" s="52">
        <v>0</v>
      </c>
      <c r="M41" s="52">
        <v>210</v>
      </c>
      <c r="N41" s="52">
        <f>K41+L41+M41</f>
        <v>210</v>
      </c>
      <c r="O41" s="14" t="s">
        <v>538</v>
      </c>
      <c r="P41" s="39">
        <v>137</v>
      </c>
      <c r="Q41" s="39">
        <v>9</v>
      </c>
      <c r="R41" s="39">
        <v>21</v>
      </c>
      <c r="S41" s="39">
        <v>10</v>
      </c>
      <c r="T41" s="39">
        <v>1</v>
      </c>
      <c r="U41" s="39">
        <v>0</v>
      </c>
      <c r="V41" s="39">
        <v>0</v>
      </c>
      <c r="W41" s="39">
        <v>0</v>
      </c>
      <c r="X41" s="39">
        <v>69</v>
      </c>
      <c r="Y41" s="39">
        <v>2</v>
      </c>
      <c r="Z41" s="39">
        <v>0</v>
      </c>
      <c r="AA41" s="39">
        <v>0</v>
      </c>
      <c r="AB41" s="39">
        <v>25</v>
      </c>
      <c r="AE41" s="42">
        <f>Q41/N41</f>
        <v>4.2857142857142858E-2</v>
      </c>
      <c r="AF41" s="42">
        <f>R41/N41</f>
        <v>0.1</v>
      </c>
      <c r="AG41" s="42">
        <f>S41/N41</f>
        <v>4.7619047619047616E-2</v>
      </c>
      <c r="AH41" s="42">
        <f>(SUM(T41:AB41))/N41</f>
        <v>0.46190476190476193</v>
      </c>
    </row>
    <row r="42" spans="1:34" s="15" customFormat="1" ht="15" customHeight="1" x14ac:dyDescent="0.3">
      <c r="A42" s="43">
        <v>41</v>
      </c>
      <c r="B42" s="52">
        <v>404945164</v>
      </c>
      <c r="C42" s="53" t="s">
        <v>383</v>
      </c>
      <c r="D42" s="52" t="s">
        <v>148</v>
      </c>
      <c r="E42" s="52" t="s">
        <v>175</v>
      </c>
      <c r="F42" s="52" t="s">
        <v>384</v>
      </c>
      <c r="G42" s="52" t="s">
        <v>28</v>
      </c>
      <c r="H42" s="52" t="s">
        <v>30</v>
      </c>
      <c r="I42" s="52" t="s">
        <v>385</v>
      </c>
      <c r="J42" s="54" t="s">
        <v>386</v>
      </c>
      <c r="K42" s="52">
        <v>0</v>
      </c>
      <c r="L42" s="52">
        <v>0</v>
      </c>
      <c r="M42" s="52">
        <v>154</v>
      </c>
      <c r="N42" s="52">
        <f>K42+L42+M42</f>
        <v>154</v>
      </c>
      <c r="O42" s="14" t="s">
        <v>537</v>
      </c>
      <c r="P42" s="39">
        <v>544</v>
      </c>
      <c r="Q42" s="39">
        <v>162</v>
      </c>
      <c r="R42" s="39">
        <v>130</v>
      </c>
      <c r="S42" s="39">
        <v>145</v>
      </c>
      <c r="T42" s="39">
        <v>1</v>
      </c>
      <c r="U42" s="39">
        <v>3</v>
      </c>
      <c r="V42" s="39">
        <v>0</v>
      </c>
      <c r="W42" s="39">
        <v>32</v>
      </c>
      <c r="X42" s="39">
        <v>62</v>
      </c>
      <c r="Y42" s="39">
        <v>4</v>
      </c>
      <c r="Z42" s="39">
        <v>0</v>
      </c>
      <c r="AA42" s="39">
        <v>0</v>
      </c>
      <c r="AB42" s="39">
        <v>5</v>
      </c>
      <c r="AE42" s="42">
        <f>Q42/N42</f>
        <v>1.051948051948052</v>
      </c>
      <c r="AF42" s="42">
        <f>R42/N42</f>
        <v>0.8441558441558441</v>
      </c>
      <c r="AG42" s="42">
        <f>S42/N42</f>
        <v>0.94155844155844159</v>
      </c>
      <c r="AH42" s="42">
        <f>(SUM(T42:AB42))/N42</f>
        <v>0.69480519480519476</v>
      </c>
    </row>
    <row r="43" spans="1:34" s="15" customFormat="1" ht="15" customHeight="1" x14ac:dyDescent="0.3">
      <c r="A43" s="43">
        <v>42</v>
      </c>
      <c r="B43" s="52">
        <v>202172139</v>
      </c>
      <c r="C43" s="53" t="s">
        <v>277</v>
      </c>
      <c r="D43" s="52" t="s">
        <v>148</v>
      </c>
      <c r="E43" s="52" t="s">
        <v>192</v>
      </c>
      <c r="F43" s="52" t="s">
        <v>278</v>
      </c>
      <c r="G43" s="52" t="s">
        <v>28</v>
      </c>
      <c r="H43" s="52" t="s">
        <v>29</v>
      </c>
      <c r="I43" s="52">
        <v>0</v>
      </c>
      <c r="J43" s="54" t="s">
        <v>511</v>
      </c>
      <c r="K43" s="52">
        <v>0</v>
      </c>
      <c r="L43" s="52">
        <v>22</v>
      </c>
      <c r="M43" s="52">
        <v>228</v>
      </c>
      <c r="N43" s="52">
        <f>K43+L43+M43</f>
        <v>250</v>
      </c>
      <c r="O43" s="14" t="s">
        <v>538</v>
      </c>
      <c r="P43" s="39">
        <v>476</v>
      </c>
      <c r="Q43" s="39">
        <v>79</v>
      </c>
      <c r="R43" s="39">
        <v>165</v>
      </c>
      <c r="S43" s="39">
        <v>23</v>
      </c>
      <c r="T43" s="39">
        <v>5</v>
      </c>
      <c r="U43" s="39">
        <v>14</v>
      </c>
      <c r="V43" s="39">
        <v>0</v>
      </c>
      <c r="W43" s="39">
        <v>0</v>
      </c>
      <c r="X43" s="39">
        <v>92</v>
      </c>
      <c r="Y43" s="39">
        <v>4</v>
      </c>
      <c r="Z43" s="39">
        <v>1</v>
      </c>
      <c r="AA43" s="39">
        <v>1</v>
      </c>
      <c r="AB43" s="39">
        <v>92</v>
      </c>
      <c r="AE43" s="42">
        <f>Q43/N43</f>
        <v>0.316</v>
      </c>
      <c r="AF43" s="42">
        <f>R43/N43</f>
        <v>0.66</v>
      </c>
      <c r="AG43" s="42">
        <f>S43/N43</f>
        <v>9.1999999999999998E-2</v>
      </c>
      <c r="AH43" s="42">
        <f>(SUM(T43:AB43))/N43</f>
        <v>0.83599999999999997</v>
      </c>
    </row>
  </sheetData>
  <autoFilter ref="A2:AH43"/>
  <dataConsolidate/>
  <mergeCells count="1">
    <mergeCell ref="A1:N1"/>
  </mergeCells>
  <pageMargins left="0.7" right="0.7" top="0.75" bottom="0.75" header="0.3" footer="0.3"/>
  <pageSetup scale="90" orientation="landscape" r:id="rId1"/>
  <rowBreaks count="1" manualBreakCount="1">
    <brk id="32"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H73"/>
  <sheetViews>
    <sheetView showGridLines="0" view="pageBreakPreview" zoomScale="60" zoomScaleNormal="80" workbookViewId="0">
      <pane ySplit="2" topLeftCell="A15" activePane="bottomLeft" state="frozen"/>
      <selection activeCell="AP30" sqref="AP30"/>
      <selection pane="bottomLeft" activeCell="AN32" sqref="AN32"/>
    </sheetView>
  </sheetViews>
  <sheetFormatPr defaultRowHeight="15" customHeight="1" x14ac:dyDescent="0.25"/>
  <cols>
    <col min="1" max="1" width="4.5703125" customWidth="1"/>
    <col min="2" max="2" width="11.28515625" style="1" hidden="1" customWidth="1"/>
    <col min="3" max="3" width="44" style="6" customWidth="1"/>
    <col min="4" max="4" width="10.42578125" style="2" customWidth="1"/>
    <col min="5" max="5" width="12.5703125" style="1" hidden="1" customWidth="1"/>
    <col min="6" max="6" width="23" style="1" customWidth="1"/>
    <col min="7" max="7" width="16.85546875" style="2" customWidth="1"/>
    <col min="8" max="8" width="17" style="2" customWidth="1"/>
    <col min="9" max="9" width="21.28515625" style="3" hidden="1" customWidth="1"/>
    <col min="10" max="10" width="64.7109375" style="1" hidden="1" customWidth="1"/>
    <col min="11" max="11" width="11.140625" style="4" hidden="1" customWidth="1"/>
    <col min="12" max="12" width="17.5703125" hidden="1" customWidth="1"/>
    <col min="13" max="13" width="20.42578125" hidden="1" customWidth="1"/>
    <col min="14" max="14" width="13" customWidth="1"/>
    <col min="15" max="15" width="9.140625" hidden="1" customWidth="1"/>
    <col min="16" max="16" width="21.85546875" hidden="1" customWidth="1"/>
    <col min="17" max="17" width="12.140625" hidden="1" customWidth="1"/>
    <col min="18" max="18" width="12.85546875" hidden="1" customWidth="1"/>
    <col min="19" max="19" width="0" hidden="1" customWidth="1"/>
    <col min="20" max="20" width="13.42578125" hidden="1" customWidth="1"/>
    <col min="21" max="21" width="15.42578125" hidden="1" customWidth="1"/>
    <col min="22" max="22" width="14.85546875" hidden="1" customWidth="1"/>
    <col min="23" max="23" width="0" hidden="1" customWidth="1"/>
    <col min="24" max="24" width="15.42578125" hidden="1" customWidth="1"/>
    <col min="25" max="30" width="0" hidden="1" customWidth="1"/>
    <col min="31" max="31" width="12.42578125" hidden="1" customWidth="1"/>
    <col min="32" max="32" width="13.28515625" hidden="1" customWidth="1"/>
    <col min="33" max="34" width="12.42578125" hidden="1" customWidth="1"/>
  </cols>
  <sheetData>
    <row r="1" spans="1:34" s="38" customFormat="1" ht="25.5" customHeight="1" thickBot="1" x14ac:dyDescent="0.35">
      <c r="A1" s="56" t="s">
        <v>557</v>
      </c>
      <c r="B1" s="56"/>
      <c r="C1" s="56"/>
      <c r="D1" s="56"/>
      <c r="E1" s="56"/>
      <c r="F1" s="56"/>
      <c r="G1" s="56"/>
      <c r="H1" s="56"/>
      <c r="I1" s="56"/>
      <c r="J1" s="56"/>
      <c r="K1" s="56"/>
      <c r="L1" s="56"/>
      <c r="M1" s="56"/>
      <c r="N1" s="56"/>
    </row>
    <row r="2" spans="1:34" s="8" customFormat="1" ht="46.5" customHeight="1" thickBot="1" x14ac:dyDescent="0.3">
      <c r="A2" s="45" t="s">
        <v>0</v>
      </c>
      <c r="B2" s="45" t="s">
        <v>1</v>
      </c>
      <c r="C2" s="46" t="s">
        <v>2</v>
      </c>
      <c r="D2" s="45" t="s">
        <v>530</v>
      </c>
      <c r="E2" s="45" t="s">
        <v>3</v>
      </c>
      <c r="F2" s="45" t="s">
        <v>4</v>
      </c>
      <c r="G2" s="47" t="s">
        <v>13</v>
      </c>
      <c r="H2" s="48" t="s">
        <v>551</v>
      </c>
      <c r="I2" s="45" t="s">
        <v>25</v>
      </c>
      <c r="J2" s="49" t="s">
        <v>14</v>
      </c>
      <c r="K2" s="47" t="s">
        <v>5</v>
      </c>
      <c r="L2" s="50" t="s">
        <v>6</v>
      </c>
      <c r="M2" s="51" t="s">
        <v>7</v>
      </c>
      <c r="N2" s="50" t="s">
        <v>542</v>
      </c>
      <c r="O2" s="18"/>
      <c r="P2" s="36" t="s">
        <v>10</v>
      </c>
      <c r="Q2" s="36" t="s">
        <v>15</v>
      </c>
      <c r="R2" s="36" t="s">
        <v>18</v>
      </c>
      <c r="S2" s="36" t="s">
        <v>23</v>
      </c>
      <c r="T2" s="36" t="s">
        <v>16</v>
      </c>
      <c r="U2" s="36" t="s">
        <v>17</v>
      </c>
      <c r="V2" s="36" t="s">
        <v>19</v>
      </c>
      <c r="W2" s="36" t="s">
        <v>20</v>
      </c>
      <c r="X2" s="36" t="s">
        <v>21</v>
      </c>
      <c r="Y2" s="36" t="s">
        <v>22</v>
      </c>
      <c r="Z2" s="36" t="s">
        <v>11</v>
      </c>
      <c r="AA2" s="36" t="s">
        <v>12</v>
      </c>
      <c r="AB2" s="35" t="s">
        <v>24</v>
      </c>
      <c r="AE2" s="8" t="s">
        <v>547</v>
      </c>
      <c r="AF2" s="8" t="s">
        <v>548</v>
      </c>
      <c r="AG2" s="8" t="s">
        <v>549</v>
      </c>
      <c r="AH2" s="8" t="s">
        <v>550</v>
      </c>
    </row>
    <row r="3" spans="1:34" s="15" customFormat="1" ht="15" customHeight="1" x14ac:dyDescent="0.3">
      <c r="A3" s="19">
        <v>1</v>
      </c>
      <c r="B3" s="5">
        <v>203827608</v>
      </c>
      <c r="C3" s="7" t="s">
        <v>269</v>
      </c>
      <c r="D3" s="5" t="s">
        <v>148</v>
      </c>
      <c r="E3" s="5" t="s">
        <v>528</v>
      </c>
      <c r="F3" s="5" t="s">
        <v>270</v>
      </c>
      <c r="G3" s="5" t="s">
        <v>26</v>
      </c>
      <c r="H3" s="5" t="s">
        <v>30</v>
      </c>
      <c r="I3" s="5">
        <v>0</v>
      </c>
      <c r="J3" s="9">
        <v>17</v>
      </c>
      <c r="K3" s="5">
        <v>2</v>
      </c>
      <c r="L3" s="5">
        <v>0</v>
      </c>
      <c r="M3" s="5">
        <v>83</v>
      </c>
      <c r="N3" s="5">
        <f t="shared" ref="N3:N28" si="0">K3+L3+M3</f>
        <v>85</v>
      </c>
      <c r="O3" s="14" t="s">
        <v>535</v>
      </c>
      <c r="P3" s="39">
        <v>336</v>
      </c>
      <c r="Q3" s="40">
        <v>107</v>
      </c>
      <c r="R3" s="40">
        <v>89</v>
      </c>
      <c r="S3" s="40">
        <v>23</v>
      </c>
      <c r="T3" s="40">
        <v>11</v>
      </c>
      <c r="U3" s="40">
        <v>7</v>
      </c>
      <c r="V3" s="40">
        <v>8</v>
      </c>
      <c r="W3" s="40">
        <v>2</v>
      </c>
      <c r="X3" s="40">
        <v>50</v>
      </c>
      <c r="Y3" s="40">
        <v>6</v>
      </c>
      <c r="Z3" s="40">
        <v>0</v>
      </c>
      <c r="AA3" s="40">
        <v>0</v>
      </c>
      <c r="AB3" s="40">
        <v>33</v>
      </c>
      <c r="AE3" s="41">
        <f t="shared" ref="AE3:AE30" si="1">Q3/N3</f>
        <v>1.2588235294117647</v>
      </c>
      <c r="AF3" s="41">
        <f t="shared" ref="AF3:AF30" si="2">R3/N3</f>
        <v>1.0470588235294118</v>
      </c>
      <c r="AG3" s="41">
        <f t="shared" ref="AG3:AG30" si="3">S3/N3</f>
        <v>0.27058823529411763</v>
      </c>
      <c r="AH3" s="41">
        <f t="shared" ref="AH3:AH30" si="4">(SUM(T3:AB3))/N3</f>
        <v>1.3764705882352941</v>
      </c>
    </row>
    <row r="4" spans="1:34" s="31" customFormat="1" ht="15" customHeight="1" x14ac:dyDescent="0.3">
      <c r="A4" s="19">
        <v>2</v>
      </c>
      <c r="B4" s="5">
        <v>402049760</v>
      </c>
      <c r="C4" s="7" t="s">
        <v>282</v>
      </c>
      <c r="D4" s="5" t="s">
        <v>148</v>
      </c>
      <c r="E4" s="5" t="s">
        <v>527</v>
      </c>
      <c r="F4" s="5" t="s">
        <v>283</v>
      </c>
      <c r="G4" s="5" t="s">
        <v>26</v>
      </c>
      <c r="H4" s="5" t="s">
        <v>27</v>
      </c>
      <c r="I4" s="5">
        <v>0</v>
      </c>
      <c r="J4" s="9" t="s">
        <v>284</v>
      </c>
      <c r="K4" s="5">
        <v>0</v>
      </c>
      <c r="L4" s="5">
        <v>0</v>
      </c>
      <c r="M4" s="5">
        <v>83</v>
      </c>
      <c r="N4" s="5">
        <f t="shared" si="0"/>
        <v>83</v>
      </c>
      <c r="O4" s="14" t="s">
        <v>535</v>
      </c>
      <c r="P4" s="40">
        <v>335</v>
      </c>
      <c r="Q4" s="40">
        <v>75</v>
      </c>
      <c r="R4" s="40">
        <v>82</v>
      </c>
      <c r="S4" s="40">
        <v>20</v>
      </c>
      <c r="T4" s="40">
        <v>0</v>
      </c>
      <c r="U4" s="40">
        <v>0</v>
      </c>
      <c r="V4" s="40">
        <v>0</v>
      </c>
      <c r="W4" s="40">
        <v>49</v>
      </c>
      <c r="X4" s="40">
        <v>31</v>
      </c>
      <c r="Y4" s="40">
        <v>1</v>
      </c>
      <c r="Z4" s="40">
        <v>0</v>
      </c>
      <c r="AA4" s="40">
        <v>0</v>
      </c>
      <c r="AB4" s="40">
        <v>5</v>
      </c>
      <c r="AE4" s="41">
        <f t="shared" si="1"/>
        <v>0.90361445783132532</v>
      </c>
      <c r="AF4" s="41">
        <f t="shared" si="2"/>
        <v>0.98795180722891562</v>
      </c>
      <c r="AG4" s="41">
        <f t="shared" si="3"/>
        <v>0.24096385542168675</v>
      </c>
      <c r="AH4" s="41">
        <f t="shared" si="4"/>
        <v>1.036144578313253</v>
      </c>
    </row>
    <row r="5" spans="1:34" s="30" customFormat="1" ht="15" customHeight="1" x14ac:dyDescent="0.3">
      <c r="A5" s="19">
        <v>3</v>
      </c>
      <c r="B5" s="5" t="s">
        <v>301</v>
      </c>
      <c r="C5" s="7" t="s">
        <v>302</v>
      </c>
      <c r="D5" s="5" t="s">
        <v>148</v>
      </c>
      <c r="E5" s="5" t="s">
        <v>192</v>
      </c>
      <c r="F5" s="5" t="s">
        <v>303</v>
      </c>
      <c r="G5" s="5" t="s">
        <v>26</v>
      </c>
      <c r="H5" s="5" t="s">
        <v>30</v>
      </c>
      <c r="I5" s="5">
        <v>0</v>
      </c>
      <c r="J5" s="9" t="s">
        <v>304</v>
      </c>
      <c r="K5" s="5">
        <v>0</v>
      </c>
      <c r="L5" s="5">
        <v>0</v>
      </c>
      <c r="M5" s="5" t="s">
        <v>305</v>
      </c>
      <c r="N5" s="5">
        <f t="shared" si="0"/>
        <v>76</v>
      </c>
      <c r="O5" s="16" t="s">
        <v>534</v>
      </c>
      <c r="P5" s="40" t="s">
        <v>306</v>
      </c>
      <c r="Q5" s="40" t="s">
        <v>307</v>
      </c>
      <c r="R5" s="40" t="s">
        <v>308</v>
      </c>
      <c r="S5" s="40" t="s">
        <v>311</v>
      </c>
      <c r="T5" s="40">
        <v>0</v>
      </c>
      <c r="U5" s="40">
        <v>0</v>
      </c>
      <c r="V5" s="40">
        <v>0</v>
      </c>
      <c r="W5" s="40" t="s">
        <v>309</v>
      </c>
      <c r="X5" s="40" t="s">
        <v>310</v>
      </c>
      <c r="Y5" s="40">
        <v>1</v>
      </c>
      <c r="Z5" s="40">
        <v>1</v>
      </c>
      <c r="AA5" s="40">
        <v>1</v>
      </c>
      <c r="AB5" s="40">
        <v>10</v>
      </c>
      <c r="AE5" s="41">
        <f t="shared" si="1"/>
        <v>0.78947368421052633</v>
      </c>
      <c r="AF5" s="41">
        <f t="shared" si="2"/>
        <v>1.0394736842105263</v>
      </c>
      <c r="AG5" s="41">
        <f t="shared" si="3"/>
        <v>0.77631578947368418</v>
      </c>
      <c r="AH5" s="41">
        <f t="shared" si="4"/>
        <v>0.17105263157894737</v>
      </c>
    </row>
    <row r="6" spans="1:34" s="30" customFormat="1" ht="15" customHeight="1" x14ac:dyDescent="0.3">
      <c r="A6" s="19">
        <v>4</v>
      </c>
      <c r="B6" s="5">
        <v>205250618</v>
      </c>
      <c r="C6" s="7" t="s">
        <v>342</v>
      </c>
      <c r="D6" s="5" t="s">
        <v>148</v>
      </c>
      <c r="E6" s="5" t="s">
        <v>192</v>
      </c>
      <c r="F6" s="5" t="s">
        <v>343</v>
      </c>
      <c r="G6" s="5" t="s">
        <v>26</v>
      </c>
      <c r="H6" s="5" t="s">
        <v>30</v>
      </c>
      <c r="I6" s="5">
        <v>0</v>
      </c>
      <c r="J6" s="9" t="s">
        <v>344</v>
      </c>
      <c r="K6" s="5">
        <v>0</v>
      </c>
      <c r="L6" s="5">
        <v>0</v>
      </c>
      <c r="M6" s="5">
        <v>76</v>
      </c>
      <c r="N6" s="5">
        <f t="shared" si="0"/>
        <v>76</v>
      </c>
      <c r="O6" s="16" t="s">
        <v>534</v>
      </c>
      <c r="P6" s="39">
        <v>248</v>
      </c>
      <c r="Q6" s="40">
        <v>102</v>
      </c>
      <c r="R6" s="40">
        <v>53</v>
      </c>
      <c r="S6" s="40">
        <v>41</v>
      </c>
      <c r="T6" s="40">
        <v>3</v>
      </c>
      <c r="U6" s="40">
        <v>2</v>
      </c>
      <c r="V6" s="40">
        <v>0</v>
      </c>
      <c r="W6" s="40">
        <v>11</v>
      </c>
      <c r="X6" s="40">
        <v>27</v>
      </c>
      <c r="Y6" s="40">
        <v>1</v>
      </c>
      <c r="Z6" s="40">
        <v>0</v>
      </c>
      <c r="AA6" s="40">
        <v>0</v>
      </c>
      <c r="AB6" s="40">
        <v>8</v>
      </c>
      <c r="AE6" s="41">
        <f t="shared" si="1"/>
        <v>1.3421052631578947</v>
      </c>
      <c r="AF6" s="41">
        <f t="shared" si="2"/>
        <v>0.69736842105263153</v>
      </c>
      <c r="AG6" s="41">
        <f t="shared" si="3"/>
        <v>0.53947368421052633</v>
      </c>
      <c r="AH6" s="41">
        <f t="shared" si="4"/>
        <v>0.68421052631578949</v>
      </c>
    </row>
    <row r="7" spans="1:34" s="15" customFormat="1" ht="15" customHeight="1" x14ac:dyDescent="0.3">
      <c r="A7" s="19">
        <v>5</v>
      </c>
      <c r="B7" s="5">
        <v>206047464</v>
      </c>
      <c r="C7" s="7" t="s">
        <v>494</v>
      </c>
      <c r="D7" s="5" t="s">
        <v>148</v>
      </c>
      <c r="E7" s="5" t="s">
        <v>188</v>
      </c>
      <c r="F7" s="5" t="s">
        <v>168</v>
      </c>
      <c r="G7" s="5" t="s">
        <v>26</v>
      </c>
      <c r="H7" s="5" t="s">
        <v>27</v>
      </c>
      <c r="I7" s="5">
        <v>0</v>
      </c>
      <c r="J7" s="9" t="s">
        <v>495</v>
      </c>
      <c r="K7" s="5">
        <v>0</v>
      </c>
      <c r="L7" s="5">
        <v>0</v>
      </c>
      <c r="M7" s="5">
        <v>71</v>
      </c>
      <c r="N7" s="5">
        <f t="shared" si="0"/>
        <v>71</v>
      </c>
      <c r="O7" s="16" t="s">
        <v>534</v>
      </c>
      <c r="P7" s="39">
        <v>233</v>
      </c>
      <c r="Q7" s="40">
        <v>87</v>
      </c>
      <c r="R7" s="40">
        <v>74</v>
      </c>
      <c r="S7" s="40">
        <v>23</v>
      </c>
      <c r="T7" s="40">
        <v>7</v>
      </c>
      <c r="U7" s="40">
        <v>7</v>
      </c>
      <c r="V7" s="40" t="s">
        <v>32</v>
      </c>
      <c r="W7" s="40">
        <v>0</v>
      </c>
      <c r="X7" s="40">
        <v>11</v>
      </c>
      <c r="Y7" s="40" t="s">
        <v>32</v>
      </c>
      <c r="Z7" s="40">
        <v>1</v>
      </c>
      <c r="AA7" s="40" t="s">
        <v>32</v>
      </c>
      <c r="AB7" s="40">
        <v>23</v>
      </c>
      <c r="AE7" s="41">
        <f t="shared" si="1"/>
        <v>1.2253521126760563</v>
      </c>
      <c r="AF7" s="41">
        <f t="shared" si="2"/>
        <v>1.0422535211267605</v>
      </c>
      <c r="AG7" s="41">
        <f t="shared" si="3"/>
        <v>0.323943661971831</v>
      </c>
      <c r="AH7" s="41">
        <f t="shared" si="4"/>
        <v>0.6901408450704225</v>
      </c>
    </row>
    <row r="8" spans="1:34" s="15" customFormat="1" ht="15" customHeight="1" x14ac:dyDescent="0.3">
      <c r="A8" s="19">
        <v>6</v>
      </c>
      <c r="B8" s="5">
        <v>404404042</v>
      </c>
      <c r="C8" s="7" t="s">
        <v>365</v>
      </c>
      <c r="D8" s="5" t="s">
        <v>148</v>
      </c>
      <c r="E8" s="5" t="s">
        <v>192</v>
      </c>
      <c r="F8" s="5" t="s">
        <v>366</v>
      </c>
      <c r="G8" s="5" t="s">
        <v>26</v>
      </c>
      <c r="H8" s="5" t="s">
        <v>27</v>
      </c>
      <c r="I8" s="5" t="s">
        <v>30</v>
      </c>
      <c r="J8" s="9" t="s">
        <v>367</v>
      </c>
      <c r="K8" s="5">
        <v>18</v>
      </c>
      <c r="L8" s="5">
        <v>0</v>
      </c>
      <c r="M8" s="5">
        <v>49</v>
      </c>
      <c r="N8" s="5">
        <f t="shared" si="0"/>
        <v>67</v>
      </c>
      <c r="O8" s="14" t="s">
        <v>533</v>
      </c>
      <c r="P8" s="40">
        <v>254</v>
      </c>
      <c r="Q8" s="40">
        <v>74</v>
      </c>
      <c r="R8" s="40">
        <v>64</v>
      </c>
      <c r="S8" s="40">
        <v>27</v>
      </c>
      <c r="T8" s="40">
        <v>0</v>
      </c>
      <c r="U8" s="40">
        <v>7</v>
      </c>
      <c r="V8" s="40">
        <v>11</v>
      </c>
      <c r="W8" s="40">
        <v>20</v>
      </c>
      <c r="X8" s="40">
        <v>43</v>
      </c>
      <c r="Y8" s="40">
        <v>1</v>
      </c>
      <c r="Z8" s="40">
        <v>0</v>
      </c>
      <c r="AA8" s="40">
        <v>1</v>
      </c>
      <c r="AB8" s="40">
        <v>6</v>
      </c>
      <c r="AE8" s="41">
        <f t="shared" si="1"/>
        <v>1.1044776119402986</v>
      </c>
      <c r="AF8" s="41">
        <f t="shared" si="2"/>
        <v>0.95522388059701491</v>
      </c>
      <c r="AG8" s="41">
        <f t="shared" si="3"/>
        <v>0.40298507462686567</v>
      </c>
      <c r="AH8" s="41">
        <f t="shared" si="4"/>
        <v>1.3283582089552239</v>
      </c>
    </row>
    <row r="9" spans="1:34" s="15" customFormat="1" ht="15" customHeight="1" x14ac:dyDescent="0.3">
      <c r="A9" s="19">
        <v>7</v>
      </c>
      <c r="B9" s="5">
        <v>206048533</v>
      </c>
      <c r="C9" s="7" t="s">
        <v>231</v>
      </c>
      <c r="D9" s="5" t="s">
        <v>148</v>
      </c>
      <c r="E9" s="5" t="s">
        <v>188</v>
      </c>
      <c r="F9" s="5" t="s">
        <v>154</v>
      </c>
      <c r="G9" s="5" t="s">
        <v>26</v>
      </c>
      <c r="H9" s="5" t="s">
        <v>29</v>
      </c>
      <c r="I9" s="5" t="s">
        <v>232</v>
      </c>
      <c r="J9" s="9" t="s">
        <v>233</v>
      </c>
      <c r="K9" s="5">
        <v>0</v>
      </c>
      <c r="L9" s="5">
        <v>0</v>
      </c>
      <c r="M9" s="5">
        <v>66</v>
      </c>
      <c r="N9" s="5">
        <f t="shared" si="0"/>
        <v>66</v>
      </c>
      <c r="O9" s="14" t="s">
        <v>533</v>
      </c>
      <c r="P9" s="40">
        <v>186</v>
      </c>
      <c r="Q9" s="40">
        <v>67</v>
      </c>
      <c r="R9" s="40">
        <v>43</v>
      </c>
      <c r="S9" s="40">
        <v>26</v>
      </c>
      <c r="T9" s="40">
        <v>0</v>
      </c>
      <c r="U9" s="40">
        <v>5</v>
      </c>
      <c r="V9" s="40">
        <v>0</v>
      </c>
      <c r="W9" s="40">
        <v>0</v>
      </c>
      <c r="X9" s="40">
        <v>24</v>
      </c>
      <c r="Y9" s="40">
        <v>1</v>
      </c>
      <c r="Z9" s="40">
        <v>1</v>
      </c>
      <c r="AA9" s="40">
        <v>0</v>
      </c>
      <c r="AB9" s="40">
        <v>19</v>
      </c>
      <c r="AE9" s="41">
        <f t="shared" si="1"/>
        <v>1.0151515151515151</v>
      </c>
      <c r="AF9" s="41">
        <f t="shared" si="2"/>
        <v>0.65151515151515149</v>
      </c>
      <c r="AG9" s="41">
        <f t="shared" si="3"/>
        <v>0.39393939393939392</v>
      </c>
      <c r="AH9" s="41">
        <f t="shared" si="4"/>
        <v>0.75757575757575757</v>
      </c>
    </row>
    <row r="10" spans="1:34" s="15" customFormat="1" ht="15" customHeight="1" x14ac:dyDescent="0.3">
      <c r="A10" s="19">
        <v>8</v>
      </c>
      <c r="B10" s="5">
        <v>404476205</v>
      </c>
      <c r="C10" s="7" t="s">
        <v>207</v>
      </c>
      <c r="D10" s="5" t="s">
        <v>148</v>
      </c>
      <c r="E10" s="5" t="s">
        <v>192</v>
      </c>
      <c r="F10" s="5" t="s">
        <v>208</v>
      </c>
      <c r="G10" s="5" t="s">
        <v>38</v>
      </c>
      <c r="H10" s="5" t="s">
        <v>29</v>
      </c>
      <c r="I10" s="5">
        <v>0</v>
      </c>
      <c r="J10" s="9" t="s">
        <v>506</v>
      </c>
      <c r="K10" s="5">
        <v>0</v>
      </c>
      <c r="L10" s="5">
        <v>0</v>
      </c>
      <c r="M10" s="5">
        <v>61</v>
      </c>
      <c r="N10" s="5">
        <f t="shared" si="0"/>
        <v>61</v>
      </c>
      <c r="O10" s="14" t="s">
        <v>533</v>
      </c>
      <c r="P10" s="39">
        <v>273</v>
      </c>
      <c r="Q10" s="40">
        <v>203</v>
      </c>
      <c r="R10" s="40">
        <v>43</v>
      </c>
      <c r="S10" s="40">
        <v>0</v>
      </c>
      <c r="T10" s="40">
        <v>1</v>
      </c>
      <c r="U10" s="40">
        <v>4</v>
      </c>
      <c r="V10" s="40">
        <v>0</v>
      </c>
      <c r="W10" s="40">
        <v>0</v>
      </c>
      <c r="X10" s="40">
        <v>22</v>
      </c>
      <c r="Y10" s="40">
        <v>0</v>
      </c>
      <c r="Z10" s="40">
        <v>0</v>
      </c>
      <c r="AA10" s="40">
        <v>0</v>
      </c>
      <c r="AB10" s="40">
        <v>0</v>
      </c>
      <c r="AE10" s="41">
        <f t="shared" si="1"/>
        <v>3.3278688524590163</v>
      </c>
      <c r="AF10" s="41">
        <f t="shared" si="2"/>
        <v>0.70491803278688525</v>
      </c>
      <c r="AG10" s="41">
        <f t="shared" si="3"/>
        <v>0</v>
      </c>
      <c r="AH10" s="41">
        <f t="shared" si="4"/>
        <v>0.44262295081967212</v>
      </c>
    </row>
    <row r="11" spans="1:34" s="15" customFormat="1" ht="15" customHeight="1" x14ac:dyDescent="0.3">
      <c r="A11" s="19">
        <v>9</v>
      </c>
      <c r="B11" s="5">
        <v>201990694</v>
      </c>
      <c r="C11" s="7" t="s">
        <v>191</v>
      </c>
      <c r="D11" s="5" t="s">
        <v>148</v>
      </c>
      <c r="E11" s="5" t="s">
        <v>192</v>
      </c>
      <c r="F11" s="5" t="s">
        <v>193</v>
      </c>
      <c r="G11" s="5" t="s">
        <v>26</v>
      </c>
      <c r="H11" s="5" t="s">
        <v>30</v>
      </c>
      <c r="I11" s="5">
        <v>0</v>
      </c>
      <c r="J11" s="9" t="s">
        <v>194</v>
      </c>
      <c r="K11" s="5">
        <v>0</v>
      </c>
      <c r="L11" s="5">
        <v>0</v>
      </c>
      <c r="M11" s="5">
        <v>56</v>
      </c>
      <c r="N11" s="5">
        <f t="shared" si="0"/>
        <v>56</v>
      </c>
      <c r="O11" s="14" t="s">
        <v>532</v>
      </c>
      <c r="P11" s="39">
        <v>348</v>
      </c>
      <c r="Q11" s="40">
        <v>130</v>
      </c>
      <c r="R11" s="40">
        <v>67</v>
      </c>
      <c r="S11" s="40">
        <v>72</v>
      </c>
      <c r="T11" s="40">
        <v>4</v>
      </c>
      <c r="U11" s="40">
        <v>3</v>
      </c>
      <c r="V11" s="40">
        <v>0</v>
      </c>
      <c r="W11" s="40">
        <v>0</v>
      </c>
      <c r="X11" s="40">
        <v>40</v>
      </c>
      <c r="Y11" s="40">
        <v>1</v>
      </c>
      <c r="Z11" s="40">
        <v>3</v>
      </c>
      <c r="AA11" s="40">
        <v>7</v>
      </c>
      <c r="AB11" s="40">
        <v>21</v>
      </c>
      <c r="AE11" s="41">
        <f t="shared" si="1"/>
        <v>2.3214285714285716</v>
      </c>
      <c r="AF11" s="41">
        <f t="shared" si="2"/>
        <v>1.1964285714285714</v>
      </c>
      <c r="AG11" s="41">
        <f t="shared" si="3"/>
        <v>1.2857142857142858</v>
      </c>
      <c r="AH11" s="41">
        <f t="shared" si="4"/>
        <v>1.4107142857142858</v>
      </c>
    </row>
    <row r="12" spans="1:34" s="15" customFormat="1" ht="15" customHeight="1" x14ac:dyDescent="0.3">
      <c r="A12" s="19">
        <v>10</v>
      </c>
      <c r="B12" s="5">
        <v>200006536</v>
      </c>
      <c r="C12" s="7" t="s">
        <v>219</v>
      </c>
      <c r="D12" s="5" t="s">
        <v>148</v>
      </c>
      <c r="E12" s="5" t="s">
        <v>527</v>
      </c>
      <c r="F12" s="5" t="s">
        <v>220</v>
      </c>
      <c r="G12" s="5" t="s">
        <v>26</v>
      </c>
      <c r="H12" s="5" t="s">
        <v>27</v>
      </c>
      <c r="I12" s="5" t="s">
        <v>516</v>
      </c>
      <c r="J12" s="9" t="s">
        <v>221</v>
      </c>
      <c r="K12" s="5">
        <v>0</v>
      </c>
      <c r="L12" s="5">
        <v>56</v>
      </c>
      <c r="M12" s="5">
        <v>0</v>
      </c>
      <c r="N12" s="5">
        <f t="shared" si="0"/>
        <v>56</v>
      </c>
      <c r="O12" s="14" t="s">
        <v>532</v>
      </c>
      <c r="P12" s="40">
        <v>124</v>
      </c>
      <c r="Q12" s="40">
        <v>41</v>
      </c>
      <c r="R12" s="40">
        <v>34</v>
      </c>
      <c r="S12" s="40">
        <v>18</v>
      </c>
      <c r="T12" s="40">
        <v>2</v>
      </c>
      <c r="U12" s="40">
        <v>0</v>
      </c>
      <c r="V12" s="40">
        <v>0</v>
      </c>
      <c r="W12" s="40">
        <v>9</v>
      </c>
      <c r="X12" s="40">
        <v>16</v>
      </c>
      <c r="Y12" s="40">
        <v>0</v>
      </c>
      <c r="Z12" s="40">
        <v>0</v>
      </c>
      <c r="AA12" s="40">
        <v>0</v>
      </c>
      <c r="AB12" s="40">
        <v>5</v>
      </c>
      <c r="AE12" s="41">
        <f t="shared" si="1"/>
        <v>0.7321428571428571</v>
      </c>
      <c r="AF12" s="41">
        <f t="shared" si="2"/>
        <v>0.6071428571428571</v>
      </c>
      <c r="AG12" s="41">
        <f t="shared" si="3"/>
        <v>0.32142857142857145</v>
      </c>
      <c r="AH12" s="41">
        <f t="shared" si="4"/>
        <v>0.5714285714285714</v>
      </c>
    </row>
    <row r="13" spans="1:34" s="15" customFormat="1" ht="15" customHeight="1" x14ac:dyDescent="0.3">
      <c r="A13" s="19">
        <v>11</v>
      </c>
      <c r="B13" s="5">
        <v>204927543</v>
      </c>
      <c r="C13" s="7" t="s">
        <v>222</v>
      </c>
      <c r="D13" s="5" t="s">
        <v>148</v>
      </c>
      <c r="E13" s="5" t="s">
        <v>175</v>
      </c>
      <c r="F13" s="5" t="s">
        <v>223</v>
      </c>
      <c r="G13" s="5" t="s">
        <v>26</v>
      </c>
      <c r="H13" s="5" t="s">
        <v>30</v>
      </c>
      <c r="I13" s="5">
        <v>0</v>
      </c>
      <c r="J13" s="9" t="s">
        <v>224</v>
      </c>
      <c r="K13" s="5">
        <v>0</v>
      </c>
      <c r="L13" s="5">
        <v>18</v>
      </c>
      <c r="M13" s="5">
        <v>37</v>
      </c>
      <c r="N13" s="5">
        <f t="shared" si="0"/>
        <v>55</v>
      </c>
      <c r="O13" s="14" t="s">
        <v>532</v>
      </c>
      <c r="P13" s="40">
        <v>372</v>
      </c>
      <c r="Q13" s="40">
        <v>103</v>
      </c>
      <c r="R13" s="40">
        <v>81</v>
      </c>
      <c r="S13" s="40">
        <v>123</v>
      </c>
      <c r="T13" s="40">
        <v>10</v>
      </c>
      <c r="U13" s="40">
        <v>0</v>
      </c>
      <c r="V13" s="40">
        <v>13</v>
      </c>
      <c r="W13" s="40">
        <v>10</v>
      </c>
      <c r="X13" s="40">
        <v>27</v>
      </c>
      <c r="Y13" s="40">
        <v>6</v>
      </c>
      <c r="Z13" s="40">
        <v>0</v>
      </c>
      <c r="AA13" s="40">
        <v>0</v>
      </c>
      <c r="AB13" s="40">
        <v>45</v>
      </c>
      <c r="AE13" s="41">
        <f t="shared" si="1"/>
        <v>1.8727272727272728</v>
      </c>
      <c r="AF13" s="41">
        <f t="shared" si="2"/>
        <v>1.4727272727272727</v>
      </c>
      <c r="AG13" s="41">
        <f t="shared" si="3"/>
        <v>2.2363636363636363</v>
      </c>
      <c r="AH13" s="41">
        <f t="shared" si="4"/>
        <v>2.0181818181818181</v>
      </c>
    </row>
    <row r="14" spans="1:34" s="15" customFormat="1" ht="15" customHeight="1" x14ac:dyDescent="0.3">
      <c r="A14" s="19">
        <v>12</v>
      </c>
      <c r="B14" s="5">
        <v>404981622</v>
      </c>
      <c r="C14" s="7" t="s">
        <v>338</v>
      </c>
      <c r="D14" s="5" t="s">
        <v>148</v>
      </c>
      <c r="E14" s="5" t="s">
        <v>175</v>
      </c>
      <c r="F14" s="5" t="s">
        <v>339</v>
      </c>
      <c r="G14" s="5" t="s">
        <v>26</v>
      </c>
      <c r="H14" s="5" t="s">
        <v>340</v>
      </c>
      <c r="I14" s="5">
        <v>0</v>
      </c>
      <c r="J14" s="9" t="s">
        <v>341</v>
      </c>
      <c r="K14" s="5">
        <v>0</v>
      </c>
      <c r="L14" s="5">
        <v>0</v>
      </c>
      <c r="M14" s="5">
        <v>52</v>
      </c>
      <c r="N14" s="5">
        <f t="shared" si="0"/>
        <v>52</v>
      </c>
      <c r="O14" s="14" t="s">
        <v>532</v>
      </c>
      <c r="P14" s="40">
        <v>176</v>
      </c>
      <c r="Q14" s="40">
        <v>53</v>
      </c>
      <c r="R14" s="40">
        <v>31</v>
      </c>
      <c r="S14" s="40">
        <v>26</v>
      </c>
      <c r="T14" s="40">
        <v>0</v>
      </c>
      <c r="U14" s="40">
        <v>0</v>
      </c>
      <c r="V14" s="40">
        <v>0</v>
      </c>
      <c r="W14" s="40">
        <v>22</v>
      </c>
      <c r="X14" s="40">
        <v>22</v>
      </c>
      <c r="Y14" s="40">
        <v>2</v>
      </c>
      <c r="Z14" s="40">
        <v>1</v>
      </c>
      <c r="AA14" s="40">
        <v>0</v>
      </c>
      <c r="AB14" s="40">
        <v>4</v>
      </c>
      <c r="AE14" s="41">
        <f t="shared" si="1"/>
        <v>1.0192307692307692</v>
      </c>
      <c r="AF14" s="41">
        <f t="shared" si="2"/>
        <v>0.59615384615384615</v>
      </c>
      <c r="AG14" s="41">
        <f t="shared" si="3"/>
        <v>0.5</v>
      </c>
      <c r="AH14" s="41">
        <f t="shared" si="4"/>
        <v>0.98076923076923073</v>
      </c>
    </row>
    <row r="15" spans="1:34" s="15" customFormat="1" ht="15" customHeight="1" x14ac:dyDescent="0.3">
      <c r="A15" s="19">
        <v>13</v>
      </c>
      <c r="B15" s="5">
        <v>205284093</v>
      </c>
      <c r="C15" s="7" t="s">
        <v>237</v>
      </c>
      <c r="D15" s="5" t="s">
        <v>148</v>
      </c>
      <c r="E15" s="5" t="s">
        <v>175</v>
      </c>
      <c r="F15" s="5" t="s">
        <v>238</v>
      </c>
      <c r="G15" s="5" t="s">
        <v>26</v>
      </c>
      <c r="H15" s="5" t="s">
        <v>30</v>
      </c>
      <c r="I15" s="5" t="s">
        <v>239</v>
      </c>
      <c r="J15" s="9" t="s">
        <v>240</v>
      </c>
      <c r="K15" s="5">
        <v>0</v>
      </c>
      <c r="L15" s="5">
        <v>0</v>
      </c>
      <c r="M15" s="5">
        <v>51</v>
      </c>
      <c r="N15" s="5">
        <f t="shared" si="0"/>
        <v>51</v>
      </c>
      <c r="O15" s="14" t="s">
        <v>532</v>
      </c>
      <c r="P15" s="39">
        <v>235</v>
      </c>
      <c r="Q15" s="40">
        <v>61</v>
      </c>
      <c r="R15" s="40">
        <v>45</v>
      </c>
      <c r="S15" s="40">
        <v>92</v>
      </c>
      <c r="T15" s="40">
        <v>2</v>
      </c>
      <c r="U15" s="40">
        <v>3</v>
      </c>
      <c r="V15" s="40">
        <v>0</v>
      </c>
      <c r="W15" s="40">
        <v>0</v>
      </c>
      <c r="X15" s="40">
        <v>23</v>
      </c>
      <c r="Y15" s="40">
        <v>3</v>
      </c>
      <c r="Z15" s="40">
        <v>0</v>
      </c>
      <c r="AA15" s="40">
        <v>0</v>
      </c>
      <c r="AB15" s="40">
        <v>6</v>
      </c>
      <c r="AE15" s="41">
        <f t="shared" si="1"/>
        <v>1.196078431372549</v>
      </c>
      <c r="AF15" s="41">
        <f t="shared" si="2"/>
        <v>0.88235294117647056</v>
      </c>
      <c r="AG15" s="41">
        <f t="shared" si="3"/>
        <v>1.803921568627451</v>
      </c>
      <c r="AH15" s="41">
        <f t="shared" si="4"/>
        <v>0.72549019607843135</v>
      </c>
    </row>
    <row r="16" spans="1:34" s="15" customFormat="1" ht="15" customHeight="1" x14ac:dyDescent="0.3">
      <c r="A16" s="19">
        <v>14</v>
      </c>
      <c r="B16" s="5">
        <v>404866659</v>
      </c>
      <c r="C16" s="7" t="s">
        <v>351</v>
      </c>
      <c r="D16" s="5" t="s">
        <v>148</v>
      </c>
      <c r="E16" s="5" t="s">
        <v>192</v>
      </c>
      <c r="F16" s="5" t="s">
        <v>352</v>
      </c>
      <c r="G16" s="5" t="s">
        <v>26</v>
      </c>
      <c r="H16" s="5" t="s">
        <v>30</v>
      </c>
      <c r="I16" s="5">
        <v>0</v>
      </c>
      <c r="J16" s="9" t="s">
        <v>353</v>
      </c>
      <c r="K16" s="5">
        <v>0</v>
      </c>
      <c r="L16" s="5">
        <v>0</v>
      </c>
      <c r="M16" s="5">
        <v>51</v>
      </c>
      <c r="N16" s="5">
        <f t="shared" si="0"/>
        <v>51</v>
      </c>
      <c r="O16" s="14" t="s">
        <v>532</v>
      </c>
      <c r="P16" s="40">
        <v>124</v>
      </c>
      <c r="Q16" s="40">
        <v>37</v>
      </c>
      <c r="R16" s="40">
        <v>25</v>
      </c>
      <c r="S16" s="40">
        <v>20</v>
      </c>
      <c r="T16" s="40">
        <v>0</v>
      </c>
      <c r="U16" s="40">
        <v>0</v>
      </c>
      <c r="V16" s="40">
        <v>0</v>
      </c>
      <c r="W16" s="40">
        <v>0</v>
      </c>
      <c r="X16" s="40">
        <v>12</v>
      </c>
      <c r="Y16" s="40">
        <v>0</v>
      </c>
      <c r="Z16" s="40">
        <v>0</v>
      </c>
      <c r="AA16" s="40">
        <v>0</v>
      </c>
      <c r="AB16" s="40">
        <v>20</v>
      </c>
      <c r="AE16" s="41">
        <f t="shared" si="1"/>
        <v>0.72549019607843135</v>
      </c>
      <c r="AF16" s="41">
        <f t="shared" si="2"/>
        <v>0.49019607843137253</v>
      </c>
      <c r="AG16" s="41">
        <f t="shared" si="3"/>
        <v>0.39215686274509803</v>
      </c>
      <c r="AH16" s="41">
        <f t="shared" si="4"/>
        <v>0.62745098039215685</v>
      </c>
    </row>
    <row r="17" spans="1:34" s="15" customFormat="1" ht="15" customHeight="1" x14ac:dyDescent="0.3">
      <c r="A17" s="19">
        <v>15</v>
      </c>
      <c r="B17" s="5">
        <v>406084605</v>
      </c>
      <c r="C17" s="7" t="s">
        <v>428</v>
      </c>
      <c r="D17" s="5" t="s">
        <v>148</v>
      </c>
      <c r="E17" s="5" t="s">
        <v>528</v>
      </c>
      <c r="F17" s="5" t="s">
        <v>429</v>
      </c>
      <c r="G17" s="5" t="s">
        <v>26</v>
      </c>
      <c r="H17" s="5" t="s">
        <v>29</v>
      </c>
      <c r="I17" s="5" t="s">
        <v>430</v>
      </c>
      <c r="J17" s="9" t="s">
        <v>513</v>
      </c>
      <c r="K17" s="5">
        <v>0</v>
      </c>
      <c r="L17" s="5">
        <v>0</v>
      </c>
      <c r="M17" s="5">
        <v>49</v>
      </c>
      <c r="N17" s="5">
        <f t="shared" si="0"/>
        <v>49</v>
      </c>
      <c r="O17" s="14" t="s">
        <v>531</v>
      </c>
      <c r="P17" s="40">
        <v>12</v>
      </c>
      <c r="Q17" s="40">
        <v>3</v>
      </c>
      <c r="R17" s="40">
        <v>4</v>
      </c>
      <c r="S17" s="40">
        <v>2</v>
      </c>
      <c r="T17" s="40">
        <v>0</v>
      </c>
      <c r="U17" s="40">
        <v>0</v>
      </c>
      <c r="V17" s="40">
        <v>0</v>
      </c>
      <c r="W17" s="40">
        <v>2</v>
      </c>
      <c r="X17" s="40">
        <v>0</v>
      </c>
      <c r="Y17" s="40">
        <v>0</v>
      </c>
      <c r="Z17" s="40">
        <v>0</v>
      </c>
      <c r="AA17" s="40">
        <v>0</v>
      </c>
      <c r="AB17" s="40">
        <v>1</v>
      </c>
      <c r="AE17" s="41">
        <f t="shared" si="1"/>
        <v>6.1224489795918366E-2</v>
      </c>
      <c r="AF17" s="41">
        <f t="shared" si="2"/>
        <v>8.1632653061224483E-2</v>
      </c>
      <c r="AG17" s="41">
        <f t="shared" si="3"/>
        <v>4.0816326530612242E-2</v>
      </c>
      <c r="AH17" s="41">
        <f t="shared" si="4"/>
        <v>6.1224489795918366E-2</v>
      </c>
    </row>
    <row r="18" spans="1:34" s="15" customFormat="1" ht="15" customHeight="1" x14ac:dyDescent="0.3">
      <c r="A18" s="19">
        <v>16</v>
      </c>
      <c r="B18" s="5">
        <v>404512096</v>
      </c>
      <c r="C18" s="7" t="s">
        <v>248</v>
      </c>
      <c r="D18" s="5" t="s">
        <v>148</v>
      </c>
      <c r="E18" s="5" t="s">
        <v>188</v>
      </c>
      <c r="F18" s="5" t="s">
        <v>249</v>
      </c>
      <c r="G18" s="5" t="s">
        <v>26</v>
      </c>
      <c r="H18" s="5" t="s">
        <v>27</v>
      </c>
      <c r="I18" s="5"/>
      <c r="J18" s="9" t="s">
        <v>250</v>
      </c>
      <c r="K18" s="5">
        <v>0</v>
      </c>
      <c r="L18" s="5">
        <v>0</v>
      </c>
      <c r="M18" s="5">
        <v>43</v>
      </c>
      <c r="N18" s="5">
        <f t="shared" si="0"/>
        <v>43</v>
      </c>
      <c r="O18" s="14" t="s">
        <v>531</v>
      </c>
      <c r="P18" s="39">
        <v>187</v>
      </c>
      <c r="Q18" s="40">
        <v>60</v>
      </c>
      <c r="R18" s="40">
        <v>43</v>
      </c>
      <c r="S18" s="40">
        <v>28</v>
      </c>
      <c r="T18" s="40">
        <v>1</v>
      </c>
      <c r="U18" s="40">
        <v>7</v>
      </c>
      <c r="V18" s="40">
        <v>0</v>
      </c>
      <c r="W18" s="40">
        <v>30</v>
      </c>
      <c r="X18" s="40">
        <v>15</v>
      </c>
      <c r="Y18" s="40">
        <v>1</v>
      </c>
      <c r="Z18" s="40">
        <v>0</v>
      </c>
      <c r="AA18" s="40">
        <v>0</v>
      </c>
      <c r="AB18" s="40">
        <v>2</v>
      </c>
      <c r="AE18" s="41">
        <f t="shared" si="1"/>
        <v>1.3953488372093024</v>
      </c>
      <c r="AF18" s="41">
        <f t="shared" si="2"/>
        <v>1</v>
      </c>
      <c r="AG18" s="41">
        <f t="shared" si="3"/>
        <v>0.65116279069767447</v>
      </c>
      <c r="AH18" s="41">
        <f t="shared" si="4"/>
        <v>1.3023255813953489</v>
      </c>
    </row>
    <row r="19" spans="1:34" s="15" customFormat="1" ht="15" customHeight="1" x14ac:dyDescent="0.3">
      <c r="A19" s="19">
        <v>17</v>
      </c>
      <c r="B19" s="5">
        <v>405032806</v>
      </c>
      <c r="C19" s="7" t="s">
        <v>461</v>
      </c>
      <c r="D19" s="5" t="s">
        <v>148</v>
      </c>
      <c r="E19" s="5" t="s">
        <v>175</v>
      </c>
      <c r="F19" s="5" t="s">
        <v>462</v>
      </c>
      <c r="G19" s="5" t="s">
        <v>26</v>
      </c>
      <c r="H19" s="5" t="s">
        <v>27</v>
      </c>
      <c r="I19" s="5" t="s">
        <v>30</v>
      </c>
      <c r="J19" s="9" t="s">
        <v>463</v>
      </c>
      <c r="K19" s="5">
        <v>0</v>
      </c>
      <c r="L19" s="5">
        <v>0</v>
      </c>
      <c r="M19" s="5">
        <v>43</v>
      </c>
      <c r="N19" s="5">
        <f t="shared" si="0"/>
        <v>43</v>
      </c>
      <c r="O19" s="14" t="s">
        <v>531</v>
      </c>
      <c r="P19" s="39">
        <v>149</v>
      </c>
      <c r="Q19" s="40">
        <v>64</v>
      </c>
      <c r="R19" s="40">
        <v>26</v>
      </c>
      <c r="S19" s="40">
        <v>5</v>
      </c>
      <c r="T19" s="40">
        <v>0</v>
      </c>
      <c r="U19" s="40">
        <v>8</v>
      </c>
      <c r="V19" s="40">
        <v>0</v>
      </c>
      <c r="W19" s="40">
        <v>21</v>
      </c>
      <c r="X19" s="40">
        <v>8</v>
      </c>
      <c r="Y19" s="40">
        <v>0</v>
      </c>
      <c r="Z19" s="40">
        <v>0</v>
      </c>
      <c r="AA19" s="40">
        <v>0</v>
      </c>
      <c r="AB19" s="40">
        <v>17</v>
      </c>
      <c r="AE19" s="41">
        <f t="shared" si="1"/>
        <v>1.4883720930232558</v>
      </c>
      <c r="AF19" s="41">
        <f t="shared" si="2"/>
        <v>0.60465116279069764</v>
      </c>
      <c r="AG19" s="41">
        <f t="shared" si="3"/>
        <v>0.11627906976744186</v>
      </c>
      <c r="AH19" s="41">
        <f t="shared" si="4"/>
        <v>1.2558139534883721</v>
      </c>
    </row>
    <row r="20" spans="1:34" s="15" customFormat="1" ht="15" customHeight="1" x14ac:dyDescent="0.3">
      <c r="A20" s="19">
        <v>18</v>
      </c>
      <c r="B20" s="5">
        <v>405055032</v>
      </c>
      <c r="C20" s="7" t="s">
        <v>157</v>
      </c>
      <c r="D20" s="5" t="s">
        <v>148</v>
      </c>
      <c r="E20" s="5" t="s">
        <v>175</v>
      </c>
      <c r="F20" s="5" t="s">
        <v>158</v>
      </c>
      <c r="G20" s="5" t="s">
        <v>26</v>
      </c>
      <c r="H20" s="5" t="s">
        <v>27</v>
      </c>
      <c r="I20" s="5">
        <v>0</v>
      </c>
      <c r="J20" s="9" t="s">
        <v>159</v>
      </c>
      <c r="K20" s="5">
        <v>0</v>
      </c>
      <c r="L20" s="5">
        <v>41</v>
      </c>
      <c r="M20" s="5">
        <v>0</v>
      </c>
      <c r="N20" s="5">
        <f t="shared" si="0"/>
        <v>41</v>
      </c>
      <c r="O20" s="14" t="s">
        <v>531</v>
      </c>
      <c r="P20" s="40">
        <v>104</v>
      </c>
      <c r="Q20" s="40">
        <v>40</v>
      </c>
      <c r="R20" s="40">
        <v>25</v>
      </c>
      <c r="S20" s="40">
        <v>16</v>
      </c>
      <c r="T20" s="40">
        <v>1</v>
      </c>
      <c r="U20" s="40">
        <v>5</v>
      </c>
      <c r="V20" s="40">
        <v>0</v>
      </c>
      <c r="W20" s="40">
        <v>5</v>
      </c>
      <c r="X20" s="40">
        <v>9</v>
      </c>
      <c r="Y20" s="40">
        <v>0</v>
      </c>
      <c r="Z20" s="40">
        <v>3</v>
      </c>
      <c r="AA20" s="40">
        <v>0</v>
      </c>
      <c r="AB20" s="40">
        <v>1</v>
      </c>
      <c r="AE20" s="41">
        <f t="shared" si="1"/>
        <v>0.97560975609756095</v>
      </c>
      <c r="AF20" s="41">
        <f t="shared" si="2"/>
        <v>0.6097560975609756</v>
      </c>
      <c r="AG20" s="41">
        <f t="shared" si="3"/>
        <v>0.3902439024390244</v>
      </c>
      <c r="AH20" s="41">
        <f t="shared" si="4"/>
        <v>0.58536585365853655</v>
      </c>
    </row>
    <row r="21" spans="1:34" s="15" customFormat="1" ht="15" customHeight="1" x14ac:dyDescent="0.3">
      <c r="A21" s="19">
        <v>19</v>
      </c>
      <c r="B21" s="5">
        <v>202442981</v>
      </c>
      <c r="C21" s="7" t="s">
        <v>183</v>
      </c>
      <c r="D21" s="5" t="s">
        <v>148</v>
      </c>
      <c r="E21" s="5" t="s">
        <v>192</v>
      </c>
      <c r="F21" s="5" t="s">
        <v>184</v>
      </c>
      <c r="G21" s="5" t="s">
        <v>26</v>
      </c>
      <c r="H21" s="5" t="s">
        <v>29</v>
      </c>
      <c r="I21" s="5" t="s">
        <v>185</v>
      </c>
      <c r="J21" s="9" t="s">
        <v>186</v>
      </c>
      <c r="K21" s="5">
        <v>0</v>
      </c>
      <c r="L21" s="5">
        <v>0</v>
      </c>
      <c r="M21" s="5">
        <v>40</v>
      </c>
      <c r="N21" s="5">
        <f t="shared" si="0"/>
        <v>40</v>
      </c>
      <c r="O21" s="14" t="s">
        <v>531</v>
      </c>
      <c r="P21" s="40">
        <v>90</v>
      </c>
      <c r="Q21" s="40">
        <v>41</v>
      </c>
      <c r="R21" s="40">
        <v>27</v>
      </c>
      <c r="S21" s="40">
        <v>5</v>
      </c>
      <c r="T21" s="40">
        <v>2</v>
      </c>
      <c r="U21" s="40">
        <v>0</v>
      </c>
      <c r="V21" s="40">
        <v>0</v>
      </c>
      <c r="W21" s="40">
        <v>1</v>
      </c>
      <c r="X21" s="40">
        <v>11</v>
      </c>
      <c r="Y21" s="40">
        <v>0</v>
      </c>
      <c r="Z21" s="40">
        <v>0</v>
      </c>
      <c r="AA21" s="40">
        <v>0</v>
      </c>
      <c r="AB21" s="40">
        <v>3</v>
      </c>
      <c r="AE21" s="41">
        <f t="shared" si="1"/>
        <v>1.0249999999999999</v>
      </c>
      <c r="AF21" s="41">
        <f t="shared" si="2"/>
        <v>0.67500000000000004</v>
      </c>
      <c r="AG21" s="41">
        <f t="shared" si="3"/>
        <v>0.125</v>
      </c>
      <c r="AH21" s="41">
        <f t="shared" si="4"/>
        <v>0.42499999999999999</v>
      </c>
    </row>
    <row r="22" spans="1:34" s="15" customFormat="1" ht="15" customHeight="1" x14ac:dyDescent="0.3">
      <c r="A22" s="19">
        <v>20</v>
      </c>
      <c r="B22" s="5">
        <v>405125332</v>
      </c>
      <c r="C22" s="7" t="s">
        <v>180</v>
      </c>
      <c r="D22" s="5" t="s">
        <v>148</v>
      </c>
      <c r="E22" s="5" t="s">
        <v>175</v>
      </c>
      <c r="F22" s="5" t="s">
        <v>181</v>
      </c>
      <c r="G22" s="5" t="s">
        <v>26</v>
      </c>
      <c r="H22" s="5" t="s">
        <v>30</v>
      </c>
      <c r="I22" s="5"/>
      <c r="J22" s="9" t="s">
        <v>182</v>
      </c>
      <c r="K22" s="5">
        <v>0</v>
      </c>
      <c r="L22" s="5">
        <v>0</v>
      </c>
      <c r="M22" s="5">
        <v>38</v>
      </c>
      <c r="N22" s="5">
        <f t="shared" si="0"/>
        <v>38</v>
      </c>
      <c r="O22" s="14" t="s">
        <v>531</v>
      </c>
      <c r="P22" s="40">
        <v>132</v>
      </c>
      <c r="Q22" s="40">
        <v>26</v>
      </c>
      <c r="R22" s="40">
        <v>45</v>
      </c>
      <c r="S22" s="40">
        <v>19</v>
      </c>
      <c r="T22" s="40">
        <v>0</v>
      </c>
      <c r="U22" s="40">
        <v>0</v>
      </c>
      <c r="V22" s="40">
        <v>0</v>
      </c>
      <c r="W22" s="40">
        <v>23</v>
      </c>
      <c r="X22" s="40">
        <v>14</v>
      </c>
      <c r="Y22" s="40">
        <v>1</v>
      </c>
      <c r="Z22" s="40">
        <v>0</v>
      </c>
      <c r="AA22" s="40">
        <v>0</v>
      </c>
      <c r="AB22" s="40">
        <v>4</v>
      </c>
      <c r="AE22" s="41">
        <f t="shared" si="1"/>
        <v>0.68421052631578949</v>
      </c>
      <c r="AF22" s="41">
        <f t="shared" si="2"/>
        <v>1.1842105263157894</v>
      </c>
      <c r="AG22" s="41">
        <f t="shared" si="3"/>
        <v>0.5</v>
      </c>
      <c r="AH22" s="41">
        <f t="shared" si="4"/>
        <v>1.1052631578947369</v>
      </c>
    </row>
    <row r="23" spans="1:34" s="15" customFormat="1" ht="15" customHeight="1" x14ac:dyDescent="0.3">
      <c r="A23" s="19">
        <v>21</v>
      </c>
      <c r="B23" s="5">
        <v>204923262</v>
      </c>
      <c r="C23" s="7" t="s">
        <v>312</v>
      </c>
      <c r="D23" s="5" t="s">
        <v>148</v>
      </c>
      <c r="E23" s="5" t="s">
        <v>175</v>
      </c>
      <c r="F23" s="5" t="s">
        <v>313</v>
      </c>
      <c r="G23" s="5" t="s">
        <v>26</v>
      </c>
      <c r="H23" s="5" t="s">
        <v>30</v>
      </c>
      <c r="I23" s="5">
        <v>0</v>
      </c>
      <c r="J23" s="9" t="s">
        <v>314</v>
      </c>
      <c r="K23" s="5">
        <v>0</v>
      </c>
      <c r="L23" s="5">
        <v>13</v>
      </c>
      <c r="M23" s="5">
        <v>23</v>
      </c>
      <c r="N23" s="5">
        <f t="shared" si="0"/>
        <v>36</v>
      </c>
      <c r="O23" s="14" t="s">
        <v>531</v>
      </c>
      <c r="P23" s="39">
        <v>158</v>
      </c>
      <c r="Q23" s="40">
        <v>79</v>
      </c>
      <c r="R23" s="40">
        <v>32</v>
      </c>
      <c r="S23" s="40">
        <v>25</v>
      </c>
      <c r="T23" s="40">
        <v>0</v>
      </c>
      <c r="U23" s="40">
        <v>4</v>
      </c>
      <c r="V23" s="40">
        <v>0</v>
      </c>
      <c r="W23" s="40">
        <v>4</v>
      </c>
      <c r="X23" s="40">
        <v>12</v>
      </c>
      <c r="Y23" s="40">
        <v>0</v>
      </c>
      <c r="Z23" s="40">
        <v>0</v>
      </c>
      <c r="AA23" s="40">
        <v>0</v>
      </c>
      <c r="AB23" s="40">
        <v>2</v>
      </c>
      <c r="AE23" s="41">
        <f t="shared" si="1"/>
        <v>2.1944444444444446</v>
      </c>
      <c r="AF23" s="41">
        <f t="shared" si="2"/>
        <v>0.88888888888888884</v>
      </c>
      <c r="AG23" s="41">
        <f t="shared" si="3"/>
        <v>0.69444444444444442</v>
      </c>
      <c r="AH23" s="41">
        <f t="shared" si="4"/>
        <v>0.61111111111111116</v>
      </c>
    </row>
    <row r="24" spans="1:34" s="15" customFormat="1" ht="15" customHeight="1" x14ac:dyDescent="0.3">
      <c r="A24" s="19">
        <v>22</v>
      </c>
      <c r="B24" s="5">
        <v>204970022</v>
      </c>
      <c r="C24" s="7" t="s">
        <v>285</v>
      </c>
      <c r="D24" s="5" t="s">
        <v>148</v>
      </c>
      <c r="E24" s="5" t="s">
        <v>527</v>
      </c>
      <c r="F24" s="5" t="s">
        <v>286</v>
      </c>
      <c r="G24" s="5" t="s">
        <v>26</v>
      </c>
      <c r="H24" s="5" t="s">
        <v>29</v>
      </c>
      <c r="I24" s="5" t="s">
        <v>30</v>
      </c>
      <c r="J24" s="9" t="s">
        <v>287</v>
      </c>
      <c r="K24" s="5">
        <v>0</v>
      </c>
      <c r="L24" s="5">
        <v>4</v>
      </c>
      <c r="M24" s="5">
        <v>31</v>
      </c>
      <c r="N24" s="5">
        <f t="shared" si="0"/>
        <v>35</v>
      </c>
      <c r="O24" s="14" t="s">
        <v>531</v>
      </c>
      <c r="P24" s="39">
        <v>1</v>
      </c>
      <c r="Q24" s="40">
        <v>0</v>
      </c>
      <c r="R24" s="40">
        <v>0</v>
      </c>
      <c r="S24" s="40">
        <v>0</v>
      </c>
      <c r="T24" s="40">
        <v>0</v>
      </c>
      <c r="U24" s="40">
        <v>0</v>
      </c>
      <c r="V24" s="40">
        <v>0</v>
      </c>
      <c r="W24" s="40">
        <v>0</v>
      </c>
      <c r="X24" s="40">
        <v>0</v>
      </c>
      <c r="Y24" s="40">
        <v>0</v>
      </c>
      <c r="Z24" s="40">
        <v>0</v>
      </c>
      <c r="AA24" s="40">
        <v>0</v>
      </c>
      <c r="AB24" s="40">
        <v>1</v>
      </c>
      <c r="AE24" s="41">
        <f t="shared" si="1"/>
        <v>0</v>
      </c>
      <c r="AF24" s="41">
        <f t="shared" si="2"/>
        <v>0</v>
      </c>
      <c r="AG24" s="41">
        <f t="shared" si="3"/>
        <v>0</v>
      </c>
      <c r="AH24" s="41">
        <f t="shared" si="4"/>
        <v>2.8571428571428571E-2</v>
      </c>
    </row>
    <row r="25" spans="1:34" s="15" customFormat="1" ht="15" customHeight="1" x14ac:dyDescent="0.3">
      <c r="A25" s="19">
        <v>23</v>
      </c>
      <c r="B25" s="5">
        <v>400123647</v>
      </c>
      <c r="C25" s="7" t="s">
        <v>209</v>
      </c>
      <c r="D25" s="5" t="s">
        <v>148</v>
      </c>
      <c r="E25" s="5" t="s">
        <v>527</v>
      </c>
      <c r="F25" s="5" t="s">
        <v>210</v>
      </c>
      <c r="G25" s="5" t="s">
        <v>26</v>
      </c>
      <c r="H25" s="5" t="s">
        <v>27</v>
      </c>
      <c r="I25" s="5" t="s">
        <v>30</v>
      </c>
      <c r="J25" s="9" t="s">
        <v>211</v>
      </c>
      <c r="K25" s="5">
        <v>0</v>
      </c>
      <c r="L25" s="5">
        <v>2</v>
      </c>
      <c r="M25" s="5">
        <v>32</v>
      </c>
      <c r="N25" s="5">
        <f t="shared" si="0"/>
        <v>34</v>
      </c>
      <c r="O25" s="14" t="s">
        <v>531</v>
      </c>
      <c r="P25" s="40">
        <v>109</v>
      </c>
      <c r="Q25" s="40">
        <v>57</v>
      </c>
      <c r="R25" s="40">
        <v>0</v>
      </c>
      <c r="S25" s="40">
        <v>24</v>
      </c>
      <c r="T25" s="40">
        <v>3</v>
      </c>
      <c r="U25" s="40">
        <v>1</v>
      </c>
      <c r="V25" s="40">
        <v>0</v>
      </c>
      <c r="W25" s="40">
        <v>3</v>
      </c>
      <c r="X25" s="40">
        <v>12</v>
      </c>
      <c r="Y25" s="40">
        <v>1</v>
      </c>
      <c r="Z25" s="40">
        <v>2</v>
      </c>
      <c r="AA25" s="40">
        <v>0</v>
      </c>
      <c r="AB25" s="40">
        <v>6</v>
      </c>
      <c r="AE25" s="41">
        <f t="shared" si="1"/>
        <v>1.6764705882352942</v>
      </c>
      <c r="AF25" s="41">
        <f t="shared" si="2"/>
        <v>0</v>
      </c>
      <c r="AG25" s="41">
        <f t="shared" si="3"/>
        <v>0.70588235294117652</v>
      </c>
      <c r="AH25" s="41">
        <f t="shared" si="4"/>
        <v>0.82352941176470584</v>
      </c>
    </row>
    <row r="26" spans="1:34" s="15" customFormat="1" ht="15" customHeight="1" x14ac:dyDescent="0.3">
      <c r="A26" s="19">
        <v>24</v>
      </c>
      <c r="B26" s="5">
        <v>504069474</v>
      </c>
      <c r="C26" s="7" t="s">
        <v>368</v>
      </c>
      <c r="D26" s="5" t="s">
        <v>148</v>
      </c>
      <c r="E26" s="5" t="s">
        <v>527</v>
      </c>
      <c r="F26" s="5" t="s">
        <v>369</v>
      </c>
      <c r="G26" s="5" t="s">
        <v>26</v>
      </c>
      <c r="H26" s="5" t="s">
        <v>29</v>
      </c>
      <c r="I26" s="5" t="s">
        <v>370</v>
      </c>
      <c r="J26" s="9" t="s">
        <v>371</v>
      </c>
      <c r="K26" s="5">
        <v>0</v>
      </c>
      <c r="L26" s="5">
        <v>0</v>
      </c>
      <c r="M26" s="5">
        <v>34</v>
      </c>
      <c r="N26" s="5">
        <f t="shared" si="0"/>
        <v>34</v>
      </c>
      <c r="O26" s="14" t="s">
        <v>531</v>
      </c>
      <c r="P26" s="40">
        <v>48</v>
      </c>
      <c r="Q26" s="40">
        <v>6</v>
      </c>
      <c r="R26" s="40">
        <v>9</v>
      </c>
      <c r="S26" s="40">
        <v>7</v>
      </c>
      <c r="T26" s="40">
        <v>0</v>
      </c>
      <c r="U26" s="40">
        <v>0</v>
      </c>
      <c r="V26" s="40">
        <v>0</v>
      </c>
      <c r="W26" s="40">
        <v>0</v>
      </c>
      <c r="X26" s="40">
        <v>10</v>
      </c>
      <c r="Y26" s="40">
        <v>1</v>
      </c>
      <c r="Z26" s="40">
        <v>0</v>
      </c>
      <c r="AA26" s="40">
        <v>0</v>
      </c>
      <c r="AB26" s="40">
        <v>0</v>
      </c>
      <c r="AE26" s="41">
        <f t="shared" si="1"/>
        <v>0.17647058823529413</v>
      </c>
      <c r="AF26" s="41">
        <f t="shared" si="2"/>
        <v>0.26470588235294118</v>
      </c>
      <c r="AG26" s="41">
        <f t="shared" si="3"/>
        <v>0.20588235294117646</v>
      </c>
      <c r="AH26" s="41">
        <f t="shared" si="4"/>
        <v>0.3235294117647059</v>
      </c>
    </row>
    <row r="27" spans="1:34" s="15" customFormat="1" ht="15" customHeight="1" x14ac:dyDescent="0.3">
      <c r="A27" s="19">
        <v>25</v>
      </c>
      <c r="B27" s="5">
        <v>402006592</v>
      </c>
      <c r="C27" s="7" t="s">
        <v>163</v>
      </c>
      <c r="D27" s="5" t="s">
        <v>148</v>
      </c>
      <c r="E27" s="5" t="s">
        <v>192</v>
      </c>
      <c r="F27" s="5" t="s">
        <v>164</v>
      </c>
      <c r="G27" s="5" t="s">
        <v>26</v>
      </c>
      <c r="H27" s="5" t="s">
        <v>29</v>
      </c>
      <c r="I27" s="5" t="s">
        <v>165</v>
      </c>
      <c r="J27" s="9" t="s">
        <v>166</v>
      </c>
      <c r="K27" s="5">
        <v>0</v>
      </c>
      <c r="L27" s="5">
        <v>0</v>
      </c>
      <c r="M27" s="5">
        <v>32</v>
      </c>
      <c r="N27" s="5">
        <f t="shared" si="0"/>
        <v>32</v>
      </c>
      <c r="O27" s="14" t="s">
        <v>531</v>
      </c>
      <c r="P27" s="40">
        <v>96</v>
      </c>
      <c r="Q27" s="40">
        <v>20</v>
      </c>
      <c r="R27" s="40">
        <v>20</v>
      </c>
      <c r="S27" s="40">
        <v>27</v>
      </c>
      <c r="T27" s="40">
        <v>3</v>
      </c>
      <c r="U27" s="40">
        <v>3</v>
      </c>
      <c r="V27" s="40">
        <v>0</v>
      </c>
      <c r="W27" s="40">
        <v>5</v>
      </c>
      <c r="X27" s="40">
        <v>10</v>
      </c>
      <c r="Y27" s="40">
        <v>1</v>
      </c>
      <c r="Z27" s="40">
        <v>1</v>
      </c>
      <c r="AA27" s="40">
        <v>0</v>
      </c>
      <c r="AB27" s="40">
        <v>2</v>
      </c>
      <c r="AE27" s="41">
        <f t="shared" si="1"/>
        <v>0.625</v>
      </c>
      <c r="AF27" s="41">
        <f t="shared" si="2"/>
        <v>0.625</v>
      </c>
      <c r="AG27" s="41">
        <f t="shared" si="3"/>
        <v>0.84375</v>
      </c>
      <c r="AH27" s="41">
        <f t="shared" si="4"/>
        <v>0.78125</v>
      </c>
    </row>
    <row r="28" spans="1:34" s="15" customFormat="1" ht="15" customHeight="1" x14ac:dyDescent="0.3">
      <c r="A28" s="19">
        <v>26</v>
      </c>
      <c r="B28" s="5">
        <v>405169598</v>
      </c>
      <c r="C28" s="7" t="s">
        <v>225</v>
      </c>
      <c r="D28" s="5" t="s">
        <v>148</v>
      </c>
      <c r="E28" s="5" t="s">
        <v>175</v>
      </c>
      <c r="F28" s="5" t="s">
        <v>226</v>
      </c>
      <c r="G28" s="5" t="s">
        <v>26</v>
      </c>
      <c r="H28" s="5" t="s">
        <v>30</v>
      </c>
      <c r="I28" s="5">
        <v>0</v>
      </c>
      <c r="J28" s="9" t="s">
        <v>227</v>
      </c>
      <c r="K28" s="5">
        <v>0</v>
      </c>
      <c r="L28" s="5">
        <v>0</v>
      </c>
      <c r="M28" s="5">
        <v>32</v>
      </c>
      <c r="N28" s="5">
        <f t="shared" si="0"/>
        <v>32</v>
      </c>
      <c r="O28" s="14" t="s">
        <v>531</v>
      </c>
      <c r="P28" s="39">
        <v>126</v>
      </c>
      <c r="Q28" s="40">
        <v>49</v>
      </c>
      <c r="R28" s="40">
        <v>18</v>
      </c>
      <c r="S28" s="40">
        <v>29</v>
      </c>
      <c r="T28" s="40">
        <v>2</v>
      </c>
      <c r="U28" s="40">
        <v>0</v>
      </c>
      <c r="V28" s="40">
        <v>0</v>
      </c>
      <c r="W28" s="40">
        <v>5</v>
      </c>
      <c r="X28" s="40">
        <v>10</v>
      </c>
      <c r="Y28" s="40">
        <v>1</v>
      </c>
      <c r="Z28" s="40">
        <v>7</v>
      </c>
      <c r="AA28" s="40">
        <v>0</v>
      </c>
      <c r="AB28" s="40">
        <v>5</v>
      </c>
      <c r="AE28" s="41">
        <f t="shared" si="1"/>
        <v>1.53125</v>
      </c>
      <c r="AF28" s="41">
        <f t="shared" si="2"/>
        <v>0.5625</v>
      </c>
      <c r="AG28" s="41">
        <f t="shared" si="3"/>
        <v>0.90625</v>
      </c>
      <c r="AH28" s="41">
        <f t="shared" si="4"/>
        <v>0.9375</v>
      </c>
    </row>
    <row r="29" spans="1:34" s="15" customFormat="1" ht="15" customHeight="1" x14ac:dyDescent="0.3">
      <c r="A29" s="19">
        <v>27</v>
      </c>
      <c r="B29" s="5">
        <v>206061795</v>
      </c>
      <c r="C29" s="7" t="s">
        <v>263</v>
      </c>
      <c r="D29" s="5" t="s">
        <v>148</v>
      </c>
      <c r="E29" s="5" t="s">
        <v>188</v>
      </c>
      <c r="F29" s="5" t="s">
        <v>264</v>
      </c>
      <c r="G29" s="5" t="s">
        <v>26</v>
      </c>
      <c r="H29" s="5" t="s">
        <v>30</v>
      </c>
      <c r="I29" s="5">
        <v>0</v>
      </c>
      <c r="J29" s="9" t="s">
        <v>265</v>
      </c>
      <c r="K29" s="5">
        <v>0</v>
      </c>
      <c r="L29" s="5">
        <v>0</v>
      </c>
      <c r="M29" s="5">
        <v>31</v>
      </c>
      <c r="N29" s="5">
        <f t="shared" ref="N29:N73" si="5">K29+L29+M29</f>
        <v>31</v>
      </c>
      <c r="O29" s="14" t="s">
        <v>531</v>
      </c>
      <c r="P29" s="40">
        <v>144</v>
      </c>
      <c r="Q29" s="40">
        <v>60</v>
      </c>
      <c r="R29" s="40">
        <v>27</v>
      </c>
      <c r="S29" s="40">
        <v>9</v>
      </c>
      <c r="T29" s="40">
        <v>0</v>
      </c>
      <c r="U29" s="40">
        <v>3</v>
      </c>
      <c r="V29" s="40">
        <v>0</v>
      </c>
      <c r="W29" s="40">
        <v>4</v>
      </c>
      <c r="X29" s="40">
        <v>17</v>
      </c>
      <c r="Y29" s="40">
        <v>1</v>
      </c>
      <c r="Z29" s="40">
        <v>1</v>
      </c>
      <c r="AA29" s="40">
        <v>1</v>
      </c>
      <c r="AB29" s="40">
        <v>17</v>
      </c>
      <c r="AE29" s="41">
        <f t="shared" si="1"/>
        <v>1.935483870967742</v>
      </c>
      <c r="AF29" s="41">
        <f t="shared" si="2"/>
        <v>0.87096774193548387</v>
      </c>
      <c r="AG29" s="41">
        <f t="shared" si="3"/>
        <v>0.29032258064516131</v>
      </c>
      <c r="AH29" s="41">
        <f t="shared" si="4"/>
        <v>1.4193548387096775</v>
      </c>
    </row>
    <row r="30" spans="1:34" s="15" customFormat="1" ht="15" customHeight="1" x14ac:dyDescent="0.3">
      <c r="A30" s="19">
        <v>28</v>
      </c>
      <c r="B30" s="5">
        <v>404860566</v>
      </c>
      <c r="C30" s="7" t="s">
        <v>245</v>
      </c>
      <c r="D30" s="5" t="s">
        <v>148</v>
      </c>
      <c r="E30" s="5" t="s">
        <v>175</v>
      </c>
      <c r="F30" s="5" t="s">
        <v>246</v>
      </c>
      <c r="G30" s="5" t="s">
        <v>26</v>
      </c>
      <c r="H30" s="5" t="s">
        <v>27</v>
      </c>
      <c r="I30" s="5" t="s">
        <v>30</v>
      </c>
      <c r="J30" s="9" t="s">
        <v>247</v>
      </c>
      <c r="K30" s="5">
        <v>0</v>
      </c>
      <c r="L30" s="5">
        <v>0</v>
      </c>
      <c r="M30" s="5">
        <v>30</v>
      </c>
      <c r="N30" s="5">
        <f t="shared" si="5"/>
        <v>30</v>
      </c>
      <c r="O30" s="14" t="s">
        <v>531</v>
      </c>
      <c r="P30" s="39">
        <v>78</v>
      </c>
      <c r="Q30" s="40">
        <v>16</v>
      </c>
      <c r="R30" s="40">
        <v>18</v>
      </c>
      <c r="S30" s="40">
        <v>12</v>
      </c>
      <c r="T30" s="40">
        <v>7</v>
      </c>
      <c r="U30" s="40">
        <v>0</v>
      </c>
      <c r="V30" s="40">
        <v>0</v>
      </c>
      <c r="W30" s="40">
        <v>10</v>
      </c>
      <c r="X30" s="40">
        <v>8</v>
      </c>
      <c r="Y30" s="40">
        <v>2</v>
      </c>
      <c r="Z30" s="40">
        <v>0</v>
      </c>
      <c r="AA30" s="40">
        <v>0</v>
      </c>
      <c r="AB30" s="40">
        <v>5</v>
      </c>
      <c r="AE30" s="41">
        <f t="shared" si="1"/>
        <v>0.53333333333333333</v>
      </c>
      <c r="AF30" s="41">
        <f t="shared" si="2"/>
        <v>0.6</v>
      </c>
      <c r="AG30" s="41">
        <f t="shared" si="3"/>
        <v>0.4</v>
      </c>
      <c r="AH30" s="41">
        <f t="shared" si="4"/>
        <v>1.0666666666666667</v>
      </c>
    </row>
    <row r="31" spans="1:34" s="15" customFormat="1" ht="15" customHeight="1" x14ac:dyDescent="0.3">
      <c r="A31" s="19">
        <v>29</v>
      </c>
      <c r="B31" s="5">
        <v>206120730</v>
      </c>
      <c r="C31" s="7" t="s">
        <v>446</v>
      </c>
      <c r="D31" s="5" t="s">
        <v>148</v>
      </c>
      <c r="E31" s="5" t="s">
        <v>188</v>
      </c>
      <c r="F31" s="5" t="s">
        <v>447</v>
      </c>
      <c r="G31" s="5" t="s">
        <v>26</v>
      </c>
      <c r="H31" s="5" t="s">
        <v>29</v>
      </c>
      <c r="I31" s="5" t="e">
        <v>#N/A</v>
      </c>
      <c r="J31" s="9" t="s">
        <v>448</v>
      </c>
      <c r="K31" s="5">
        <v>0</v>
      </c>
      <c r="L31" s="5">
        <v>2</v>
      </c>
      <c r="M31" s="5">
        <v>28</v>
      </c>
      <c r="N31" s="5">
        <f t="shared" si="5"/>
        <v>30</v>
      </c>
      <c r="O31" s="14" t="s">
        <v>531</v>
      </c>
      <c r="P31" s="39">
        <v>146</v>
      </c>
      <c r="Q31" s="40">
        <v>66</v>
      </c>
      <c r="R31" s="40">
        <v>32</v>
      </c>
      <c r="S31" s="40">
        <v>27</v>
      </c>
      <c r="T31" s="40">
        <v>3</v>
      </c>
      <c r="U31" s="40">
        <v>1</v>
      </c>
      <c r="V31" s="40">
        <v>0</v>
      </c>
      <c r="W31" s="40">
        <v>0</v>
      </c>
      <c r="X31" s="40">
        <v>12</v>
      </c>
      <c r="Y31" s="40">
        <v>1</v>
      </c>
      <c r="Z31" s="40">
        <v>0</v>
      </c>
      <c r="AA31" s="40">
        <v>0</v>
      </c>
      <c r="AB31" s="40">
        <v>4</v>
      </c>
      <c r="AE31" s="41">
        <f t="shared" ref="AE31:AE72" si="6">Q31/N31</f>
        <v>2.2000000000000002</v>
      </c>
      <c r="AF31" s="41">
        <f t="shared" ref="AF31:AF73" si="7">R31/N31</f>
        <v>1.0666666666666667</v>
      </c>
      <c r="AG31" s="41">
        <f t="shared" ref="AG31:AG73" si="8">S31/N31</f>
        <v>0.9</v>
      </c>
      <c r="AH31" s="41">
        <f t="shared" ref="AH31:AH73" si="9">(SUM(T31:AB31))/N31</f>
        <v>0.7</v>
      </c>
    </row>
    <row r="32" spans="1:34" s="15" customFormat="1" ht="15" customHeight="1" x14ac:dyDescent="0.3">
      <c r="A32" s="19">
        <v>30</v>
      </c>
      <c r="B32" s="5">
        <v>404413005</v>
      </c>
      <c r="C32" s="7" t="s">
        <v>204</v>
      </c>
      <c r="D32" s="5" t="s">
        <v>148</v>
      </c>
      <c r="E32" s="5" t="s">
        <v>188</v>
      </c>
      <c r="F32" s="5" t="s">
        <v>205</v>
      </c>
      <c r="G32" s="5" t="s">
        <v>26</v>
      </c>
      <c r="H32" s="5" t="s">
        <v>27</v>
      </c>
      <c r="I32" s="5" t="s">
        <v>30</v>
      </c>
      <c r="J32" s="9" t="s">
        <v>206</v>
      </c>
      <c r="K32" s="5">
        <v>0</v>
      </c>
      <c r="L32" s="5">
        <v>4</v>
      </c>
      <c r="M32" s="5">
        <v>25</v>
      </c>
      <c r="N32" s="5">
        <f t="shared" si="5"/>
        <v>29</v>
      </c>
      <c r="O32" s="14" t="s">
        <v>531</v>
      </c>
      <c r="P32" s="39">
        <v>99</v>
      </c>
      <c r="Q32" s="40">
        <v>24</v>
      </c>
      <c r="R32" s="40">
        <v>20</v>
      </c>
      <c r="S32" s="40">
        <v>28</v>
      </c>
      <c r="T32" s="40">
        <v>3</v>
      </c>
      <c r="U32" s="40">
        <v>1</v>
      </c>
      <c r="V32" s="40">
        <v>0</v>
      </c>
      <c r="W32" s="40">
        <v>10</v>
      </c>
      <c r="X32" s="40">
        <v>6</v>
      </c>
      <c r="Y32" s="40">
        <v>1</v>
      </c>
      <c r="Z32" s="40">
        <v>0</v>
      </c>
      <c r="AA32" s="40">
        <v>0</v>
      </c>
      <c r="AB32" s="40">
        <v>6</v>
      </c>
      <c r="AE32" s="41">
        <f t="shared" si="6"/>
        <v>0.82758620689655171</v>
      </c>
      <c r="AF32" s="41">
        <f t="shared" si="7"/>
        <v>0.68965517241379315</v>
      </c>
      <c r="AG32" s="41">
        <f t="shared" si="8"/>
        <v>0.96551724137931039</v>
      </c>
      <c r="AH32" s="41">
        <f t="shared" si="9"/>
        <v>0.93103448275862066</v>
      </c>
    </row>
    <row r="33" spans="1:34" s="15" customFormat="1" ht="15" customHeight="1" x14ac:dyDescent="0.3">
      <c r="A33" s="19">
        <v>31</v>
      </c>
      <c r="B33" s="5">
        <v>202463752</v>
      </c>
      <c r="C33" s="7" t="s">
        <v>440</v>
      </c>
      <c r="D33" s="5" t="s">
        <v>148</v>
      </c>
      <c r="E33" s="5" t="s">
        <v>192</v>
      </c>
      <c r="F33" s="5" t="s">
        <v>343</v>
      </c>
      <c r="G33" s="5" t="s">
        <v>26</v>
      </c>
      <c r="H33" s="5" t="s">
        <v>29</v>
      </c>
      <c r="I33" s="5" t="s">
        <v>8</v>
      </c>
      <c r="J33" s="9" t="s">
        <v>441</v>
      </c>
      <c r="K33" s="5">
        <v>0</v>
      </c>
      <c r="L33" s="5">
        <v>0</v>
      </c>
      <c r="M33" s="5">
        <v>29</v>
      </c>
      <c r="N33" s="5">
        <f t="shared" si="5"/>
        <v>29</v>
      </c>
      <c r="O33" s="14" t="s">
        <v>531</v>
      </c>
      <c r="P33" s="39">
        <v>156</v>
      </c>
      <c r="Q33" s="40">
        <v>59</v>
      </c>
      <c r="R33" s="40">
        <v>41</v>
      </c>
      <c r="S33" s="40">
        <v>33</v>
      </c>
      <c r="T33" s="40">
        <v>0</v>
      </c>
      <c r="U33" s="40">
        <v>0</v>
      </c>
      <c r="V33" s="40">
        <v>0</v>
      </c>
      <c r="W33" s="40">
        <v>0</v>
      </c>
      <c r="X33" s="40">
        <v>20</v>
      </c>
      <c r="Y33" s="40">
        <v>1</v>
      </c>
      <c r="Z33" s="40">
        <v>0</v>
      </c>
      <c r="AA33" s="40">
        <v>0</v>
      </c>
      <c r="AB33" s="40">
        <v>2</v>
      </c>
      <c r="AE33" s="41">
        <f t="shared" si="6"/>
        <v>2.0344827586206895</v>
      </c>
      <c r="AF33" s="41">
        <f t="shared" si="7"/>
        <v>1.4137931034482758</v>
      </c>
      <c r="AG33" s="41">
        <f t="shared" si="8"/>
        <v>1.1379310344827587</v>
      </c>
      <c r="AH33" s="41">
        <f t="shared" si="9"/>
        <v>0.7931034482758621</v>
      </c>
    </row>
    <row r="34" spans="1:34" s="15" customFormat="1" ht="15" customHeight="1" x14ac:dyDescent="0.3">
      <c r="A34" s="19">
        <v>32</v>
      </c>
      <c r="B34" s="5">
        <v>404905821</v>
      </c>
      <c r="C34" s="7" t="s">
        <v>215</v>
      </c>
      <c r="D34" s="5" t="s">
        <v>148</v>
      </c>
      <c r="E34" s="5" t="s">
        <v>192</v>
      </c>
      <c r="F34" s="5" t="s">
        <v>216</v>
      </c>
      <c r="G34" s="5" t="s">
        <v>26</v>
      </c>
      <c r="H34" s="5" t="s">
        <v>27</v>
      </c>
      <c r="I34" s="5" t="s">
        <v>30</v>
      </c>
      <c r="J34" s="9" t="s">
        <v>217</v>
      </c>
      <c r="K34" s="5">
        <v>0</v>
      </c>
      <c r="L34" s="5">
        <v>0</v>
      </c>
      <c r="M34" s="5">
        <v>28</v>
      </c>
      <c r="N34" s="5">
        <f t="shared" si="5"/>
        <v>28</v>
      </c>
      <c r="O34" s="14" t="s">
        <v>531</v>
      </c>
      <c r="P34" s="39">
        <v>127</v>
      </c>
      <c r="Q34" s="39">
        <v>53</v>
      </c>
      <c r="R34" s="39">
        <v>26</v>
      </c>
      <c r="S34" s="39">
        <v>24</v>
      </c>
      <c r="T34" s="39">
        <v>0</v>
      </c>
      <c r="U34" s="39">
        <v>0</v>
      </c>
      <c r="V34" s="39">
        <v>0</v>
      </c>
      <c r="W34" s="39">
        <v>0</v>
      </c>
      <c r="X34" s="39">
        <v>13</v>
      </c>
      <c r="Y34" s="39">
        <v>0</v>
      </c>
      <c r="Z34" s="39">
        <v>0</v>
      </c>
      <c r="AA34" s="39">
        <v>0</v>
      </c>
      <c r="AB34" s="39">
        <v>11</v>
      </c>
      <c r="AE34" s="41">
        <f t="shared" si="6"/>
        <v>1.8928571428571428</v>
      </c>
      <c r="AF34" s="41">
        <f t="shared" si="7"/>
        <v>0.9285714285714286</v>
      </c>
      <c r="AG34" s="41">
        <f t="shared" si="8"/>
        <v>0.8571428571428571</v>
      </c>
      <c r="AH34" s="41">
        <f t="shared" si="9"/>
        <v>0.8571428571428571</v>
      </c>
    </row>
    <row r="35" spans="1:34" s="15" customFormat="1" ht="15" customHeight="1" x14ac:dyDescent="0.3">
      <c r="A35" s="19">
        <v>33</v>
      </c>
      <c r="B35" s="5">
        <v>405071773</v>
      </c>
      <c r="C35" s="7" t="s">
        <v>292</v>
      </c>
      <c r="D35" s="5" t="s">
        <v>148</v>
      </c>
      <c r="E35" s="5" t="s">
        <v>175</v>
      </c>
      <c r="F35" s="5" t="s">
        <v>293</v>
      </c>
      <c r="G35" s="5" t="s">
        <v>26</v>
      </c>
      <c r="H35" s="5" t="s">
        <v>30</v>
      </c>
      <c r="I35" s="5">
        <v>0</v>
      </c>
      <c r="J35" s="9" t="s">
        <v>294</v>
      </c>
      <c r="K35" s="5">
        <v>0</v>
      </c>
      <c r="L35" s="5">
        <v>0</v>
      </c>
      <c r="M35" s="5">
        <v>28</v>
      </c>
      <c r="N35" s="5">
        <f t="shared" si="5"/>
        <v>28</v>
      </c>
      <c r="O35" s="14" t="s">
        <v>531</v>
      </c>
      <c r="P35" s="39">
        <v>70</v>
      </c>
      <c r="Q35" s="40">
        <v>40</v>
      </c>
      <c r="R35" s="40">
        <v>24</v>
      </c>
      <c r="S35" s="40">
        <v>0</v>
      </c>
      <c r="T35" s="40">
        <v>2</v>
      </c>
      <c r="U35" s="40">
        <v>0</v>
      </c>
      <c r="V35" s="40">
        <v>0</v>
      </c>
      <c r="W35" s="40">
        <v>3</v>
      </c>
      <c r="X35" s="40">
        <v>0</v>
      </c>
      <c r="Y35" s="40">
        <v>1</v>
      </c>
      <c r="Z35" s="40">
        <v>0</v>
      </c>
      <c r="AA35" s="40">
        <v>0</v>
      </c>
      <c r="AB35" s="40">
        <v>0</v>
      </c>
      <c r="AE35" s="41">
        <f t="shared" si="6"/>
        <v>1.4285714285714286</v>
      </c>
      <c r="AF35" s="41">
        <f t="shared" si="7"/>
        <v>0.8571428571428571</v>
      </c>
      <c r="AG35" s="41">
        <f t="shared" si="8"/>
        <v>0</v>
      </c>
      <c r="AH35" s="41">
        <f t="shared" si="9"/>
        <v>0.21428571428571427</v>
      </c>
    </row>
    <row r="36" spans="1:34" s="15" customFormat="1" ht="15" customHeight="1" x14ac:dyDescent="0.3">
      <c r="A36" s="19">
        <v>34</v>
      </c>
      <c r="B36" s="5">
        <v>202249968</v>
      </c>
      <c r="C36" s="7" t="s">
        <v>348</v>
      </c>
      <c r="D36" s="5" t="s">
        <v>148</v>
      </c>
      <c r="E36" s="5" t="s">
        <v>527</v>
      </c>
      <c r="F36" s="5" t="s">
        <v>349</v>
      </c>
      <c r="G36" s="5" t="s">
        <v>26</v>
      </c>
      <c r="H36" s="5" t="s">
        <v>29</v>
      </c>
      <c r="I36" s="5" t="s">
        <v>31</v>
      </c>
      <c r="J36" s="9" t="s">
        <v>350</v>
      </c>
      <c r="K36" s="5">
        <v>0</v>
      </c>
      <c r="L36" s="5">
        <v>0</v>
      </c>
      <c r="M36" s="5">
        <v>28</v>
      </c>
      <c r="N36" s="5">
        <f t="shared" si="5"/>
        <v>28</v>
      </c>
      <c r="O36" s="14" t="s">
        <v>531</v>
      </c>
      <c r="P36" s="40">
        <v>104</v>
      </c>
      <c r="Q36" s="40">
        <v>41</v>
      </c>
      <c r="R36" s="40">
        <v>38</v>
      </c>
      <c r="S36" s="40">
        <v>10</v>
      </c>
      <c r="T36" s="40">
        <v>4</v>
      </c>
      <c r="U36" s="40">
        <v>4</v>
      </c>
      <c r="V36" s="40">
        <v>0</v>
      </c>
      <c r="W36" s="40">
        <v>0</v>
      </c>
      <c r="X36" s="40">
        <v>10</v>
      </c>
      <c r="Y36" s="40">
        <v>1</v>
      </c>
      <c r="Z36" s="40">
        <v>1</v>
      </c>
      <c r="AA36" s="40">
        <v>0</v>
      </c>
      <c r="AB36" s="40">
        <v>4</v>
      </c>
      <c r="AE36" s="41">
        <f t="shared" si="6"/>
        <v>1.4642857142857142</v>
      </c>
      <c r="AF36" s="41">
        <f t="shared" si="7"/>
        <v>1.3571428571428572</v>
      </c>
      <c r="AG36" s="41">
        <f t="shared" si="8"/>
        <v>0.35714285714285715</v>
      </c>
      <c r="AH36" s="41">
        <f t="shared" si="9"/>
        <v>0.8571428571428571</v>
      </c>
    </row>
    <row r="37" spans="1:34" s="15" customFormat="1" ht="15" customHeight="1" x14ac:dyDescent="0.3">
      <c r="A37" s="19">
        <v>35</v>
      </c>
      <c r="B37" s="5">
        <v>404854485</v>
      </c>
      <c r="C37" s="7" t="s">
        <v>395</v>
      </c>
      <c r="D37" s="5" t="s">
        <v>148</v>
      </c>
      <c r="E37" s="5" t="s">
        <v>192</v>
      </c>
      <c r="F37" s="5" t="s">
        <v>396</v>
      </c>
      <c r="G37" s="5" t="s">
        <v>26</v>
      </c>
      <c r="H37" s="5" t="s">
        <v>29</v>
      </c>
      <c r="I37" s="5" t="s">
        <v>397</v>
      </c>
      <c r="J37" s="9" t="s">
        <v>398</v>
      </c>
      <c r="K37" s="5">
        <v>11</v>
      </c>
      <c r="L37" s="5">
        <v>0</v>
      </c>
      <c r="M37" s="5">
        <v>16</v>
      </c>
      <c r="N37" s="5">
        <f t="shared" si="5"/>
        <v>27</v>
      </c>
      <c r="O37" s="14" t="s">
        <v>531</v>
      </c>
      <c r="P37" s="40">
        <v>118</v>
      </c>
      <c r="Q37" s="40">
        <v>53</v>
      </c>
      <c r="R37" s="40">
        <v>28</v>
      </c>
      <c r="S37" s="40">
        <v>12</v>
      </c>
      <c r="T37" s="40">
        <v>1</v>
      </c>
      <c r="U37" s="40">
        <v>1</v>
      </c>
      <c r="V37" s="40">
        <v>8</v>
      </c>
      <c r="W37" s="40">
        <v>0</v>
      </c>
      <c r="X37" s="40">
        <v>12</v>
      </c>
      <c r="Y37" s="40">
        <v>1</v>
      </c>
      <c r="Z37" s="40">
        <v>0</v>
      </c>
      <c r="AA37" s="40">
        <v>0</v>
      </c>
      <c r="AB37" s="40">
        <v>2</v>
      </c>
      <c r="AE37" s="41">
        <f t="shared" si="6"/>
        <v>1.962962962962963</v>
      </c>
      <c r="AF37" s="41">
        <f t="shared" si="7"/>
        <v>1.037037037037037</v>
      </c>
      <c r="AG37" s="41">
        <f t="shared" si="8"/>
        <v>0.44444444444444442</v>
      </c>
      <c r="AH37" s="41">
        <f t="shared" si="9"/>
        <v>0.92592592592592593</v>
      </c>
    </row>
    <row r="38" spans="1:34" s="15" customFormat="1" ht="15" customHeight="1" x14ac:dyDescent="0.3">
      <c r="A38" s="19">
        <v>36</v>
      </c>
      <c r="B38" s="5">
        <v>206335367</v>
      </c>
      <c r="C38" s="7" t="s">
        <v>228</v>
      </c>
      <c r="D38" s="5" t="s">
        <v>148</v>
      </c>
      <c r="E38" s="5" t="s">
        <v>528</v>
      </c>
      <c r="F38" s="5" t="s">
        <v>229</v>
      </c>
      <c r="G38" s="5" t="s">
        <v>26</v>
      </c>
      <c r="H38" s="5" t="s">
        <v>30</v>
      </c>
      <c r="I38" s="5">
        <v>0</v>
      </c>
      <c r="J38" s="9" t="s">
        <v>230</v>
      </c>
      <c r="K38" s="5">
        <v>0</v>
      </c>
      <c r="L38" s="5">
        <v>0</v>
      </c>
      <c r="M38" s="5">
        <v>26</v>
      </c>
      <c r="N38" s="5">
        <f t="shared" si="5"/>
        <v>26</v>
      </c>
      <c r="O38" s="14" t="s">
        <v>531</v>
      </c>
      <c r="P38" s="40">
        <v>73</v>
      </c>
      <c r="Q38" s="40">
        <v>25</v>
      </c>
      <c r="R38" s="40">
        <v>18</v>
      </c>
      <c r="S38" s="40">
        <v>16</v>
      </c>
      <c r="T38" s="40">
        <v>2</v>
      </c>
      <c r="U38" s="40">
        <v>0</v>
      </c>
      <c r="V38" s="40">
        <v>0</v>
      </c>
      <c r="W38" s="40">
        <v>0</v>
      </c>
      <c r="X38" s="40">
        <v>7</v>
      </c>
      <c r="Y38" s="40">
        <v>0</v>
      </c>
      <c r="Z38" s="40">
        <v>0</v>
      </c>
      <c r="AA38" s="40">
        <v>0</v>
      </c>
      <c r="AB38" s="40">
        <v>5</v>
      </c>
      <c r="AE38" s="41">
        <f t="shared" si="6"/>
        <v>0.96153846153846156</v>
      </c>
      <c r="AF38" s="41">
        <f t="shared" si="7"/>
        <v>0.69230769230769229</v>
      </c>
      <c r="AG38" s="41">
        <f t="shared" si="8"/>
        <v>0.61538461538461542</v>
      </c>
      <c r="AH38" s="41">
        <f t="shared" si="9"/>
        <v>0.53846153846153844</v>
      </c>
    </row>
    <row r="39" spans="1:34" s="15" customFormat="1" ht="15" customHeight="1" x14ac:dyDescent="0.3">
      <c r="A39" s="19">
        <v>37</v>
      </c>
      <c r="B39" s="5">
        <v>203855532</v>
      </c>
      <c r="C39" s="7" t="s">
        <v>251</v>
      </c>
      <c r="D39" s="5" t="s">
        <v>148</v>
      </c>
      <c r="E39" s="5" t="s">
        <v>188</v>
      </c>
      <c r="F39" s="5" t="s">
        <v>252</v>
      </c>
      <c r="G39" s="5" t="s">
        <v>26</v>
      </c>
      <c r="H39" s="5" t="s">
        <v>29</v>
      </c>
      <c r="I39" s="5"/>
      <c r="J39" s="9" t="s">
        <v>253</v>
      </c>
      <c r="K39" s="5">
        <v>10</v>
      </c>
      <c r="L39" s="5">
        <v>0</v>
      </c>
      <c r="M39" s="5">
        <v>16</v>
      </c>
      <c r="N39" s="5">
        <f t="shared" si="5"/>
        <v>26</v>
      </c>
      <c r="O39" s="14" t="s">
        <v>531</v>
      </c>
      <c r="P39" s="39">
        <v>84</v>
      </c>
      <c r="Q39" s="40">
        <v>41</v>
      </c>
      <c r="R39" s="40">
        <v>25</v>
      </c>
      <c r="S39" s="40">
        <v>9</v>
      </c>
      <c r="T39" s="40">
        <v>0</v>
      </c>
      <c r="U39" s="40">
        <v>2</v>
      </c>
      <c r="V39" s="40">
        <v>4</v>
      </c>
      <c r="W39" s="40">
        <v>0</v>
      </c>
      <c r="X39" s="40">
        <v>0</v>
      </c>
      <c r="Y39" s="40">
        <v>0</v>
      </c>
      <c r="Z39" s="40">
        <v>0</v>
      </c>
      <c r="AA39" s="40">
        <v>0</v>
      </c>
      <c r="AB39" s="40">
        <v>3</v>
      </c>
      <c r="AE39" s="41">
        <f t="shared" si="6"/>
        <v>1.5769230769230769</v>
      </c>
      <c r="AF39" s="41">
        <f t="shared" si="7"/>
        <v>0.96153846153846156</v>
      </c>
      <c r="AG39" s="41">
        <f t="shared" si="8"/>
        <v>0.34615384615384615</v>
      </c>
      <c r="AH39" s="41">
        <f t="shared" si="9"/>
        <v>0.34615384615384615</v>
      </c>
    </row>
    <row r="40" spans="1:34" s="15" customFormat="1" ht="15" customHeight="1" x14ac:dyDescent="0.3">
      <c r="A40" s="19">
        <v>38</v>
      </c>
      <c r="B40" s="5">
        <v>402005398</v>
      </c>
      <c r="C40" s="7" t="s">
        <v>323</v>
      </c>
      <c r="D40" s="5" t="s">
        <v>148</v>
      </c>
      <c r="E40" s="5" t="s">
        <v>192</v>
      </c>
      <c r="F40" s="5" t="s">
        <v>324</v>
      </c>
      <c r="G40" s="5" t="s">
        <v>26</v>
      </c>
      <c r="H40" s="5" t="s">
        <v>27</v>
      </c>
      <c r="I40" s="5" t="s">
        <v>30</v>
      </c>
      <c r="J40" s="9" t="s">
        <v>325</v>
      </c>
      <c r="K40" s="5">
        <v>0</v>
      </c>
      <c r="L40" s="5">
        <v>0</v>
      </c>
      <c r="M40" s="5">
        <v>26</v>
      </c>
      <c r="N40" s="5">
        <f t="shared" si="5"/>
        <v>26</v>
      </c>
      <c r="O40" s="14" t="s">
        <v>531</v>
      </c>
      <c r="P40" s="39">
        <v>60</v>
      </c>
      <c r="Q40" s="40">
        <v>17</v>
      </c>
      <c r="R40" s="40">
        <v>14</v>
      </c>
      <c r="S40" s="40">
        <v>14</v>
      </c>
      <c r="T40" s="40">
        <v>2</v>
      </c>
      <c r="U40" s="40">
        <v>1</v>
      </c>
      <c r="V40" s="40">
        <v>0</v>
      </c>
      <c r="W40" s="40">
        <v>4</v>
      </c>
      <c r="X40" s="40">
        <v>6</v>
      </c>
      <c r="Y40" s="40">
        <v>0</v>
      </c>
      <c r="Z40" s="40">
        <v>1</v>
      </c>
      <c r="AA40" s="40">
        <v>0</v>
      </c>
      <c r="AB40" s="40">
        <v>1</v>
      </c>
      <c r="AE40" s="41">
        <f t="shared" si="6"/>
        <v>0.65384615384615385</v>
      </c>
      <c r="AF40" s="41">
        <f t="shared" si="7"/>
        <v>0.53846153846153844</v>
      </c>
      <c r="AG40" s="41">
        <f t="shared" si="8"/>
        <v>0.53846153846153844</v>
      </c>
      <c r="AH40" s="41">
        <f t="shared" si="9"/>
        <v>0.57692307692307687</v>
      </c>
    </row>
    <row r="41" spans="1:34" s="15" customFormat="1" ht="15" customHeight="1" x14ac:dyDescent="0.3">
      <c r="A41" s="19">
        <v>39</v>
      </c>
      <c r="B41" s="5">
        <v>200073605</v>
      </c>
      <c r="C41" s="7" t="s">
        <v>372</v>
      </c>
      <c r="D41" s="5" t="s">
        <v>148</v>
      </c>
      <c r="E41" s="5" t="s">
        <v>527</v>
      </c>
      <c r="F41" s="5" t="s">
        <v>373</v>
      </c>
      <c r="G41" s="5" t="s">
        <v>26</v>
      </c>
      <c r="H41" s="5" t="s">
        <v>29</v>
      </c>
      <c r="I41" s="5" t="s">
        <v>374</v>
      </c>
      <c r="J41" s="9" t="s">
        <v>375</v>
      </c>
      <c r="K41" s="5">
        <v>11</v>
      </c>
      <c r="L41" s="5">
        <v>0</v>
      </c>
      <c r="M41" s="5">
        <v>15</v>
      </c>
      <c r="N41" s="5">
        <f t="shared" si="5"/>
        <v>26</v>
      </c>
      <c r="O41" s="14" t="s">
        <v>531</v>
      </c>
      <c r="P41" s="39">
        <v>49</v>
      </c>
      <c r="Q41" s="40">
        <v>18</v>
      </c>
      <c r="R41" s="40">
        <v>14</v>
      </c>
      <c r="S41" s="40">
        <v>3</v>
      </c>
      <c r="T41" s="40">
        <v>0</v>
      </c>
      <c r="U41" s="40">
        <v>3</v>
      </c>
      <c r="V41" s="40">
        <v>4</v>
      </c>
      <c r="W41" s="40">
        <v>0</v>
      </c>
      <c r="X41" s="40">
        <v>6</v>
      </c>
      <c r="Y41" s="40">
        <v>0</v>
      </c>
      <c r="Z41" s="40">
        <v>0</v>
      </c>
      <c r="AA41" s="40">
        <v>0</v>
      </c>
      <c r="AB41" s="40">
        <v>1</v>
      </c>
      <c r="AE41" s="41">
        <f t="shared" si="6"/>
        <v>0.69230769230769229</v>
      </c>
      <c r="AF41" s="41">
        <f t="shared" si="7"/>
        <v>0.53846153846153844</v>
      </c>
      <c r="AG41" s="41">
        <f t="shared" si="8"/>
        <v>0.11538461538461539</v>
      </c>
      <c r="AH41" s="41">
        <f t="shared" si="9"/>
        <v>0.53846153846153844</v>
      </c>
    </row>
    <row r="42" spans="1:34" s="15" customFormat="1" ht="15" customHeight="1" x14ac:dyDescent="0.3">
      <c r="A42" s="19">
        <v>40</v>
      </c>
      <c r="B42" s="5">
        <v>406048281</v>
      </c>
      <c r="C42" s="7" t="s">
        <v>147</v>
      </c>
      <c r="D42" s="5" t="s">
        <v>148</v>
      </c>
      <c r="E42" s="5" t="s">
        <v>528</v>
      </c>
      <c r="F42" s="5" t="s">
        <v>149</v>
      </c>
      <c r="G42" s="5" t="s">
        <v>26</v>
      </c>
      <c r="H42" s="5" t="s">
        <v>30</v>
      </c>
      <c r="I42" s="5">
        <v>0</v>
      </c>
      <c r="J42" s="9" t="s">
        <v>505</v>
      </c>
      <c r="K42" s="5">
        <v>0</v>
      </c>
      <c r="L42" s="5">
        <v>0</v>
      </c>
      <c r="M42" s="5">
        <v>25</v>
      </c>
      <c r="N42" s="5">
        <f t="shared" si="5"/>
        <v>25</v>
      </c>
      <c r="O42" s="14" t="s">
        <v>531</v>
      </c>
      <c r="P42" s="40">
        <v>137</v>
      </c>
      <c r="Q42" s="40">
        <v>70</v>
      </c>
      <c r="R42" s="40">
        <v>35</v>
      </c>
      <c r="S42" s="40">
        <v>8</v>
      </c>
      <c r="T42" s="40">
        <v>3</v>
      </c>
      <c r="U42" s="40">
        <v>4</v>
      </c>
      <c r="V42" s="40">
        <v>9</v>
      </c>
      <c r="W42" s="40">
        <v>0</v>
      </c>
      <c r="X42" s="40">
        <v>12</v>
      </c>
      <c r="Y42" s="40">
        <v>1</v>
      </c>
      <c r="Z42" s="40">
        <v>0</v>
      </c>
      <c r="AA42" s="40">
        <v>0</v>
      </c>
      <c r="AB42" s="40">
        <v>8</v>
      </c>
      <c r="AE42" s="41">
        <f t="shared" si="6"/>
        <v>2.8</v>
      </c>
      <c r="AF42" s="41">
        <f t="shared" si="7"/>
        <v>1.4</v>
      </c>
      <c r="AG42" s="41">
        <f t="shared" si="8"/>
        <v>0.32</v>
      </c>
      <c r="AH42" s="41">
        <f t="shared" si="9"/>
        <v>1.48</v>
      </c>
    </row>
    <row r="43" spans="1:34" s="15" customFormat="1" ht="15" customHeight="1" x14ac:dyDescent="0.3">
      <c r="A43" s="19">
        <v>41</v>
      </c>
      <c r="B43" s="5">
        <v>205017505</v>
      </c>
      <c r="C43" s="7" t="s">
        <v>376</v>
      </c>
      <c r="D43" s="5" t="s">
        <v>148</v>
      </c>
      <c r="E43" s="5" t="s">
        <v>175</v>
      </c>
      <c r="F43" s="5" t="s">
        <v>377</v>
      </c>
      <c r="G43" s="5" t="s">
        <v>26</v>
      </c>
      <c r="H43" s="5" t="s">
        <v>29</v>
      </c>
      <c r="I43" s="5" t="s">
        <v>378</v>
      </c>
      <c r="J43" s="9" t="s">
        <v>379</v>
      </c>
      <c r="K43" s="5">
        <v>0</v>
      </c>
      <c r="L43" s="5">
        <v>0</v>
      </c>
      <c r="M43" s="5">
        <v>24</v>
      </c>
      <c r="N43" s="5">
        <f t="shared" si="5"/>
        <v>24</v>
      </c>
      <c r="O43" s="14" t="s">
        <v>531</v>
      </c>
      <c r="P43" s="40">
        <v>104</v>
      </c>
      <c r="Q43" s="40">
        <v>26</v>
      </c>
      <c r="R43" s="40">
        <v>21</v>
      </c>
      <c r="S43" s="40">
        <v>17</v>
      </c>
      <c r="T43" s="40">
        <v>2</v>
      </c>
      <c r="U43" s="40">
        <v>0</v>
      </c>
      <c r="V43" s="40">
        <v>0</v>
      </c>
      <c r="W43" s="40">
        <v>3</v>
      </c>
      <c r="X43" s="40">
        <v>5</v>
      </c>
      <c r="Y43" s="40">
        <v>1</v>
      </c>
      <c r="Z43" s="40">
        <v>0</v>
      </c>
      <c r="AA43" s="40">
        <v>0</v>
      </c>
      <c r="AB43" s="40">
        <v>29</v>
      </c>
      <c r="AE43" s="41">
        <f t="shared" si="6"/>
        <v>1.0833333333333333</v>
      </c>
      <c r="AF43" s="41">
        <f t="shared" si="7"/>
        <v>0.875</v>
      </c>
      <c r="AG43" s="41">
        <f t="shared" si="8"/>
        <v>0.70833333333333337</v>
      </c>
      <c r="AH43" s="41">
        <f t="shared" si="9"/>
        <v>1.6666666666666667</v>
      </c>
    </row>
    <row r="44" spans="1:34" s="15" customFormat="1" ht="15" customHeight="1" x14ac:dyDescent="0.3">
      <c r="A44" s="19">
        <v>42</v>
      </c>
      <c r="B44" s="5">
        <v>406131939</v>
      </c>
      <c r="C44" s="7" t="s">
        <v>464</v>
      </c>
      <c r="D44" s="5" t="s">
        <v>148</v>
      </c>
      <c r="E44" s="5" t="s">
        <v>175</v>
      </c>
      <c r="F44" s="5" t="s">
        <v>465</v>
      </c>
      <c r="G44" s="5" t="s">
        <v>26</v>
      </c>
      <c r="H44" s="5" t="s">
        <v>29</v>
      </c>
      <c r="I44" s="5" t="s">
        <v>35</v>
      </c>
      <c r="J44" s="9" t="s">
        <v>466</v>
      </c>
      <c r="K44" s="5">
        <v>7</v>
      </c>
      <c r="L44" s="5">
        <v>0</v>
      </c>
      <c r="M44" s="5">
        <v>17</v>
      </c>
      <c r="N44" s="5">
        <f t="shared" si="5"/>
        <v>24</v>
      </c>
      <c r="O44" s="14" t="s">
        <v>531</v>
      </c>
      <c r="P44" s="39">
        <v>89</v>
      </c>
      <c r="Q44" s="40">
        <v>44</v>
      </c>
      <c r="R44" s="40">
        <v>20</v>
      </c>
      <c r="S44" s="40">
        <v>9</v>
      </c>
      <c r="T44" s="40">
        <v>0</v>
      </c>
      <c r="U44" s="40">
        <v>0</v>
      </c>
      <c r="V44" s="40">
        <v>5</v>
      </c>
      <c r="W44" s="40">
        <v>0</v>
      </c>
      <c r="X44" s="40">
        <v>8</v>
      </c>
      <c r="Y44" s="40">
        <v>0</v>
      </c>
      <c r="Z44" s="40">
        <v>0</v>
      </c>
      <c r="AA44" s="40">
        <v>0</v>
      </c>
      <c r="AB44" s="40">
        <v>3</v>
      </c>
      <c r="AE44" s="41">
        <f t="shared" si="6"/>
        <v>1.8333333333333333</v>
      </c>
      <c r="AF44" s="41">
        <f t="shared" si="7"/>
        <v>0.83333333333333337</v>
      </c>
      <c r="AG44" s="41">
        <f t="shared" si="8"/>
        <v>0.375</v>
      </c>
      <c r="AH44" s="41">
        <f t="shared" si="9"/>
        <v>0.66666666666666663</v>
      </c>
    </row>
    <row r="45" spans="1:34" s="15" customFormat="1" ht="15" customHeight="1" x14ac:dyDescent="0.3">
      <c r="A45" s="19">
        <v>43</v>
      </c>
      <c r="B45" s="5">
        <v>405196176</v>
      </c>
      <c r="C45" s="7" t="s">
        <v>215</v>
      </c>
      <c r="D45" s="5" t="s">
        <v>148</v>
      </c>
      <c r="E45" s="5" t="s">
        <v>175</v>
      </c>
      <c r="F45" s="5" t="s">
        <v>155</v>
      </c>
      <c r="G45" s="5" t="s">
        <v>26</v>
      </c>
      <c r="H45" s="5" t="s">
        <v>30</v>
      </c>
      <c r="I45" s="5">
        <v>0</v>
      </c>
      <c r="J45" s="9" t="s">
        <v>156</v>
      </c>
      <c r="K45" s="5">
        <v>0</v>
      </c>
      <c r="L45" s="5">
        <v>0</v>
      </c>
      <c r="M45" s="5">
        <v>23</v>
      </c>
      <c r="N45" s="5">
        <f t="shared" si="5"/>
        <v>23</v>
      </c>
      <c r="O45" s="14" t="s">
        <v>531</v>
      </c>
      <c r="P45" s="40">
        <v>71</v>
      </c>
      <c r="Q45" s="40">
        <v>40</v>
      </c>
      <c r="R45" s="40">
        <v>10</v>
      </c>
      <c r="S45" s="40">
        <v>16</v>
      </c>
      <c r="T45" s="40">
        <v>0</v>
      </c>
      <c r="U45" s="40">
        <v>0</v>
      </c>
      <c r="V45" s="40">
        <v>0</v>
      </c>
      <c r="W45" s="40">
        <v>5</v>
      </c>
      <c r="X45" s="40">
        <v>3</v>
      </c>
      <c r="Y45" s="40">
        <v>0</v>
      </c>
      <c r="Z45" s="40">
        <v>0</v>
      </c>
      <c r="AA45" s="40">
        <v>0</v>
      </c>
      <c r="AB45" s="40">
        <v>2</v>
      </c>
      <c r="AE45" s="41">
        <f t="shared" si="6"/>
        <v>1.7391304347826086</v>
      </c>
      <c r="AF45" s="41">
        <f t="shared" si="7"/>
        <v>0.43478260869565216</v>
      </c>
      <c r="AG45" s="41">
        <f t="shared" si="8"/>
        <v>0.69565217391304346</v>
      </c>
      <c r="AH45" s="41">
        <f t="shared" si="9"/>
        <v>0.43478260869565216</v>
      </c>
    </row>
    <row r="46" spans="1:34" s="15" customFormat="1" ht="15" customHeight="1" x14ac:dyDescent="0.3">
      <c r="A46" s="19">
        <v>44</v>
      </c>
      <c r="B46" s="5">
        <v>202453987</v>
      </c>
      <c r="C46" s="7" t="s">
        <v>326</v>
      </c>
      <c r="D46" s="5" t="s">
        <v>148</v>
      </c>
      <c r="E46" s="5" t="s">
        <v>192</v>
      </c>
      <c r="F46" s="5" t="s">
        <v>327</v>
      </c>
      <c r="G46" s="5" t="s">
        <v>26</v>
      </c>
      <c r="H46" s="5" t="s">
        <v>30</v>
      </c>
      <c r="I46" s="5">
        <v>0</v>
      </c>
      <c r="J46" s="9" t="s">
        <v>328</v>
      </c>
      <c r="K46" s="5">
        <v>0</v>
      </c>
      <c r="L46" s="5">
        <v>0</v>
      </c>
      <c r="M46" s="5">
        <v>23</v>
      </c>
      <c r="N46" s="5">
        <f t="shared" si="5"/>
        <v>23</v>
      </c>
      <c r="O46" s="14" t="s">
        <v>531</v>
      </c>
      <c r="P46" s="39">
        <v>76</v>
      </c>
      <c r="Q46" s="40">
        <v>38</v>
      </c>
      <c r="R46" s="40">
        <v>13</v>
      </c>
      <c r="S46" s="40">
        <v>12</v>
      </c>
      <c r="T46" s="40">
        <v>0</v>
      </c>
      <c r="U46" s="40">
        <v>0</v>
      </c>
      <c r="V46" s="40">
        <v>0</v>
      </c>
      <c r="W46" s="40">
        <v>0</v>
      </c>
      <c r="X46" s="40">
        <v>8</v>
      </c>
      <c r="Y46" s="40">
        <v>0</v>
      </c>
      <c r="Z46" s="40">
        <v>0</v>
      </c>
      <c r="AA46" s="40">
        <v>0</v>
      </c>
      <c r="AB46" s="40">
        <v>5</v>
      </c>
      <c r="AE46" s="41">
        <f t="shared" si="6"/>
        <v>1.6521739130434783</v>
      </c>
      <c r="AF46" s="41">
        <f t="shared" si="7"/>
        <v>0.56521739130434778</v>
      </c>
      <c r="AG46" s="41">
        <f t="shared" si="8"/>
        <v>0.52173913043478259</v>
      </c>
      <c r="AH46" s="41">
        <f t="shared" si="9"/>
        <v>0.56521739130434778</v>
      </c>
    </row>
    <row r="47" spans="1:34" s="15" customFormat="1" ht="15" customHeight="1" x14ac:dyDescent="0.3">
      <c r="A47" s="19">
        <v>45</v>
      </c>
      <c r="B47" s="5">
        <v>405013195</v>
      </c>
      <c r="C47" s="7" t="s">
        <v>387</v>
      </c>
      <c r="D47" s="5" t="s">
        <v>148</v>
      </c>
      <c r="E47" s="5" t="s">
        <v>175</v>
      </c>
      <c r="F47" s="5" t="s">
        <v>388</v>
      </c>
      <c r="G47" s="5" t="s">
        <v>26</v>
      </c>
      <c r="H47" s="5" t="s">
        <v>29</v>
      </c>
      <c r="I47" s="5" t="s">
        <v>389</v>
      </c>
      <c r="J47" s="9" t="s">
        <v>390</v>
      </c>
      <c r="K47" s="5">
        <v>0</v>
      </c>
      <c r="L47" s="5">
        <v>0</v>
      </c>
      <c r="M47" s="5">
        <v>23</v>
      </c>
      <c r="N47" s="5">
        <f t="shared" si="5"/>
        <v>23</v>
      </c>
      <c r="O47" s="14" t="s">
        <v>531</v>
      </c>
      <c r="P47" s="39">
        <v>73</v>
      </c>
      <c r="Q47" s="40">
        <v>13</v>
      </c>
      <c r="R47" s="40">
        <v>8</v>
      </c>
      <c r="S47" s="40">
        <v>15</v>
      </c>
      <c r="T47" s="40">
        <v>16</v>
      </c>
      <c r="U47" s="40">
        <v>6</v>
      </c>
      <c r="V47" s="40">
        <v>0</v>
      </c>
      <c r="W47" s="40">
        <v>2</v>
      </c>
      <c r="X47" s="40">
        <v>5</v>
      </c>
      <c r="Y47" s="40">
        <v>2</v>
      </c>
      <c r="Z47" s="40">
        <v>0</v>
      </c>
      <c r="AA47" s="40">
        <v>0</v>
      </c>
      <c r="AB47" s="40">
        <v>6</v>
      </c>
      <c r="AE47" s="41">
        <f t="shared" si="6"/>
        <v>0.56521739130434778</v>
      </c>
      <c r="AF47" s="41">
        <f t="shared" si="7"/>
        <v>0.34782608695652173</v>
      </c>
      <c r="AG47" s="41">
        <f t="shared" si="8"/>
        <v>0.65217391304347827</v>
      </c>
      <c r="AH47" s="41">
        <f t="shared" si="9"/>
        <v>1.6086956521739131</v>
      </c>
    </row>
    <row r="48" spans="1:34" s="15" customFormat="1" ht="15" customHeight="1" x14ac:dyDescent="0.3">
      <c r="A48" s="19">
        <v>46</v>
      </c>
      <c r="B48" s="5">
        <v>401945838</v>
      </c>
      <c r="C48" s="7" t="s">
        <v>421</v>
      </c>
      <c r="D48" s="5" t="s">
        <v>148</v>
      </c>
      <c r="E48" s="5" t="s">
        <v>192</v>
      </c>
      <c r="F48" s="5" t="s">
        <v>422</v>
      </c>
      <c r="G48" s="5" t="s">
        <v>26</v>
      </c>
      <c r="H48" s="5" t="s">
        <v>29</v>
      </c>
      <c r="I48" s="5" t="s">
        <v>423</v>
      </c>
      <c r="J48" s="9" t="s">
        <v>424</v>
      </c>
      <c r="K48" s="5">
        <v>0</v>
      </c>
      <c r="L48" s="5">
        <v>0</v>
      </c>
      <c r="M48" s="5">
        <v>21</v>
      </c>
      <c r="N48" s="5">
        <f t="shared" si="5"/>
        <v>21</v>
      </c>
      <c r="O48" s="14" t="s">
        <v>531</v>
      </c>
      <c r="P48" s="40">
        <v>30</v>
      </c>
      <c r="Q48" s="40">
        <v>6</v>
      </c>
      <c r="R48" s="40">
        <v>5</v>
      </c>
      <c r="S48" s="40">
        <v>7</v>
      </c>
      <c r="T48" s="40">
        <v>1</v>
      </c>
      <c r="U48" s="40">
        <v>0</v>
      </c>
      <c r="V48" s="40">
        <v>0</v>
      </c>
      <c r="W48" s="40">
        <v>4</v>
      </c>
      <c r="X48" s="40">
        <v>4</v>
      </c>
      <c r="Y48" s="40">
        <v>0</v>
      </c>
      <c r="Z48" s="40">
        <v>0</v>
      </c>
      <c r="AA48" s="40">
        <v>0</v>
      </c>
      <c r="AB48" s="40">
        <v>3</v>
      </c>
      <c r="AE48" s="41">
        <f t="shared" si="6"/>
        <v>0.2857142857142857</v>
      </c>
      <c r="AF48" s="41">
        <f t="shared" si="7"/>
        <v>0.23809523809523808</v>
      </c>
      <c r="AG48" s="41">
        <f t="shared" si="8"/>
        <v>0.33333333333333331</v>
      </c>
      <c r="AH48" s="41">
        <f t="shared" si="9"/>
        <v>0.5714285714285714</v>
      </c>
    </row>
    <row r="49" spans="1:34" s="15" customFormat="1" ht="15" customHeight="1" x14ac:dyDescent="0.3">
      <c r="A49" s="19">
        <v>47</v>
      </c>
      <c r="B49" s="5">
        <v>404945217</v>
      </c>
      <c r="C49" s="7" t="s">
        <v>171</v>
      </c>
      <c r="D49" s="5" t="s">
        <v>148</v>
      </c>
      <c r="E49" s="5" t="s">
        <v>192</v>
      </c>
      <c r="F49" s="5" t="s">
        <v>172</v>
      </c>
      <c r="G49" s="5" t="s">
        <v>26</v>
      </c>
      <c r="H49" s="5" t="s">
        <v>30</v>
      </c>
      <c r="I49" s="5">
        <v>0</v>
      </c>
      <c r="J49" s="9" t="s">
        <v>173</v>
      </c>
      <c r="K49" s="5">
        <v>0</v>
      </c>
      <c r="L49" s="5">
        <v>2</v>
      </c>
      <c r="M49" s="5">
        <v>16</v>
      </c>
      <c r="N49" s="5">
        <f t="shared" si="5"/>
        <v>18</v>
      </c>
      <c r="O49" s="14" t="s">
        <v>531</v>
      </c>
      <c r="P49" s="39">
        <v>49</v>
      </c>
      <c r="Q49" s="39">
        <v>20</v>
      </c>
      <c r="R49" s="39">
        <v>16</v>
      </c>
      <c r="S49" s="39">
        <v>5</v>
      </c>
      <c r="T49" s="39">
        <v>0</v>
      </c>
      <c r="U49" s="39">
        <v>0</v>
      </c>
      <c r="V49" s="39">
        <v>0</v>
      </c>
      <c r="W49" s="39">
        <v>0</v>
      </c>
      <c r="X49" s="39">
        <v>6</v>
      </c>
      <c r="Y49" s="39">
        <v>1</v>
      </c>
      <c r="Z49" s="39">
        <v>0</v>
      </c>
      <c r="AA49" s="39">
        <v>0</v>
      </c>
      <c r="AB49" s="39">
        <v>1</v>
      </c>
      <c r="AE49" s="41">
        <f t="shared" si="6"/>
        <v>1.1111111111111112</v>
      </c>
      <c r="AF49" s="41">
        <f t="shared" si="7"/>
        <v>0.88888888888888884</v>
      </c>
      <c r="AG49" s="41">
        <f t="shared" si="8"/>
        <v>0.27777777777777779</v>
      </c>
      <c r="AH49" s="41">
        <f t="shared" si="9"/>
        <v>0.44444444444444442</v>
      </c>
    </row>
    <row r="50" spans="1:34" s="15" customFormat="1" ht="15" customHeight="1" x14ac:dyDescent="0.3">
      <c r="A50" s="19">
        <v>48</v>
      </c>
      <c r="B50" s="5">
        <v>202462655</v>
      </c>
      <c r="C50" s="7" t="s">
        <v>241</v>
      </c>
      <c r="D50" s="5" t="s">
        <v>148</v>
      </c>
      <c r="E50" s="5" t="s">
        <v>192</v>
      </c>
      <c r="F50" s="5" t="s">
        <v>242</v>
      </c>
      <c r="G50" s="5" t="s">
        <v>26</v>
      </c>
      <c r="H50" s="5" t="s">
        <v>29</v>
      </c>
      <c r="I50" s="5" t="s">
        <v>243</v>
      </c>
      <c r="J50" s="9" t="s">
        <v>244</v>
      </c>
      <c r="K50" s="5">
        <v>18</v>
      </c>
      <c r="L50" s="5">
        <v>0</v>
      </c>
      <c r="M50" s="5">
        <v>0</v>
      </c>
      <c r="N50" s="5">
        <f t="shared" si="5"/>
        <v>18</v>
      </c>
      <c r="O50" s="14" t="s">
        <v>531</v>
      </c>
      <c r="P50" s="39">
        <v>104</v>
      </c>
      <c r="Q50" s="40">
        <v>40</v>
      </c>
      <c r="R50" s="40">
        <v>26</v>
      </c>
      <c r="S50" s="40">
        <v>15</v>
      </c>
      <c r="T50" s="40">
        <v>4</v>
      </c>
      <c r="U50" s="40">
        <v>1</v>
      </c>
      <c r="V50" s="40">
        <v>0</v>
      </c>
      <c r="W50" s="40">
        <v>5</v>
      </c>
      <c r="X50" s="40">
        <v>5</v>
      </c>
      <c r="Y50" s="40">
        <v>0</v>
      </c>
      <c r="Z50" s="40">
        <v>1</v>
      </c>
      <c r="AA50" s="40">
        <v>1</v>
      </c>
      <c r="AB50" s="40">
        <v>6</v>
      </c>
      <c r="AE50" s="41">
        <f t="shared" si="6"/>
        <v>2.2222222222222223</v>
      </c>
      <c r="AF50" s="41">
        <f t="shared" si="7"/>
        <v>1.4444444444444444</v>
      </c>
      <c r="AG50" s="41">
        <f t="shared" si="8"/>
        <v>0.83333333333333337</v>
      </c>
      <c r="AH50" s="41">
        <f t="shared" si="9"/>
        <v>1.2777777777777777</v>
      </c>
    </row>
    <row r="51" spans="1:34" s="15" customFormat="1" ht="15" customHeight="1" x14ac:dyDescent="0.3">
      <c r="A51" s="19">
        <v>49</v>
      </c>
      <c r="B51" s="5">
        <v>200209103</v>
      </c>
      <c r="C51" s="7" t="s">
        <v>329</v>
      </c>
      <c r="D51" s="5" t="s">
        <v>148</v>
      </c>
      <c r="E51" s="5" t="s">
        <v>527</v>
      </c>
      <c r="F51" s="5" t="s">
        <v>330</v>
      </c>
      <c r="G51" s="5" t="s">
        <v>26</v>
      </c>
      <c r="H51" s="5" t="s">
        <v>30</v>
      </c>
      <c r="I51" s="5">
        <v>0</v>
      </c>
      <c r="J51" s="9" t="s">
        <v>331</v>
      </c>
      <c r="K51" s="5">
        <v>0</v>
      </c>
      <c r="L51" s="5">
        <v>0</v>
      </c>
      <c r="M51" s="5">
        <v>18</v>
      </c>
      <c r="N51" s="5">
        <f t="shared" si="5"/>
        <v>18</v>
      </c>
      <c r="O51" s="14" t="s">
        <v>531</v>
      </c>
      <c r="P51" s="40">
        <v>63</v>
      </c>
      <c r="Q51" s="40">
        <v>29</v>
      </c>
      <c r="R51" s="40">
        <v>12</v>
      </c>
      <c r="S51" s="40">
        <v>18</v>
      </c>
      <c r="T51" s="40">
        <v>1</v>
      </c>
      <c r="U51" s="40">
        <v>1</v>
      </c>
      <c r="V51" s="40">
        <v>0</v>
      </c>
      <c r="W51" s="40">
        <v>2</v>
      </c>
      <c r="X51" s="40">
        <v>0</v>
      </c>
      <c r="Y51" s="40">
        <v>0</v>
      </c>
      <c r="Z51" s="40">
        <v>0</v>
      </c>
      <c r="AA51" s="40">
        <v>0</v>
      </c>
      <c r="AB51" s="40">
        <v>0</v>
      </c>
      <c r="AE51" s="41">
        <f t="shared" si="6"/>
        <v>1.6111111111111112</v>
      </c>
      <c r="AF51" s="41">
        <f t="shared" si="7"/>
        <v>0.66666666666666663</v>
      </c>
      <c r="AG51" s="41">
        <f t="shared" si="8"/>
        <v>1</v>
      </c>
      <c r="AH51" s="41">
        <f t="shared" si="9"/>
        <v>0.22222222222222221</v>
      </c>
    </row>
    <row r="52" spans="1:34" s="15" customFormat="1" ht="15" customHeight="1" x14ac:dyDescent="0.3">
      <c r="A52" s="19">
        <v>50</v>
      </c>
      <c r="B52" s="5">
        <v>206047400</v>
      </c>
      <c r="C52" s="7" t="s">
        <v>167</v>
      </c>
      <c r="D52" s="5" t="s">
        <v>148</v>
      </c>
      <c r="E52" s="5" t="s">
        <v>188</v>
      </c>
      <c r="F52" s="5" t="s">
        <v>168</v>
      </c>
      <c r="G52" s="5" t="s">
        <v>26</v>
      </c>
      <c r="H52" s="5" t="s">
        <v>30</v>
      </c>
      <c r="I52" s="5" t="s">
        <v>169</v>
      </c>
      <c r="J52" s="9" t="s">
        <v>170</v>
      </c>
      <c r="K52" s="5">
        <v>0</v>
      </c>
      <c r="L52" s="5">
        <v>0</v>
      </c>
      <c r="M52" s="5">
        <v>15</v>
      </c>
      <c r="N52" s="5">
        <f t="shared" si="5"/>
        <v>15</v>
      </c>
      <c r="O52" s="14" t="s">
        <v>531</v>
      </c>
      <c r="P52" s="39">
        <v>233</v>
      </c>
      <c r="Q52" s="40">
        <v>115</v>
      </c>
      <c r="R52" s="40">
        <v>27</v>
      </c>
      <c r="S52" s="40">
        <v>50</v>
      </c>
      <c r="T52" s="40">
        <v>0</v>
      </c>
      <c r="U52" s="40">
        <v>12</v>
      </c>
      <c r="V52" s="40">
        <v>0</v>
      </c>
      <c r="W52" s="40">
        <v>4</v>
      </c>
      <c r="X52" s="40">
        <v>10</v>
      </c>
      <c r="Y52" s="40">
        <v>1</v>
      </c>
      <c r="Z52" s="40">
        <v>6</v>
      </c>
      <c r="AA52" s="40">
        <v>0</v>
      </c>
      <c r="AB52" s="40">
        <v>8</v>
      </c>
      <c r="AE52" s="41">
        <f t="shared" si="6"/>
        <v>7.666666666666667</v>
      </c>
      <c r="AF52" s="41">
        <f t="shared" si="7"/>
        <v>1.8</v>
      </c>
      <c r="AG52" s="41">
        <f t="shared" si="8"/>
        <v>3.3333333333333335</v>
      </c>
      <c r="AH52" s="41">
        <f t="shared" si="9"/>
        <v>2.7333333333333334</v>
      </c>
    </row>
    <row r="53" spans="1:34" s="15" customFormat="1" ht="15" customHeight="1" x14ac:dyDescent="0.3">
      <c r="A53" s="19">
        <v>51</v>
      </c>
      <c r="B53" s="5">
        <v>404467019</v>
      </c>
      <c r="C53" s="7" t="s">
        <v>354</v>
      </c>
      <c r="D53" s="5" t="s">
        <v>148</v>
      </c>
      <c r="E53" s="5" t="s">
        <v>192</v>
      </c>
      <c r="F53" s="5" t="s">
        <v>355</v>
      </c>
      <c r="G53" s="5" t="s">
        <v>26</v>
      </c>
      <c r="H53" s="5" t="s">
        <v>30</v>
      </c>
      <c r="I53" s="5">
        <v>0</v>
      </c>
      <c r="J53" s="9" t="s">
        <v>356</v>
      </c>
      <c r="K53" s="5">
        <v>0</v>
      </c>
      <c r="L53" s="5">
        <v>7</v>
      </c>
      <c r="M53" s="5">
        <v>7</v>
      </c>
      <c r="N53" s="5">
        <f t="shared" si="5"/>
        <v>14</v>
      </c>
      <c r="O53" s="14" t="s">
        <v>531</v>
      </c>
      <c r="P53" s="40">
        <v>102</v>
      </c>
      <c r="Q53" s="40">
        <v>42</v>
      </c>
      <c r="R53" s="40">
        <v>16</v>
      </c>
      <c r="S53" s="40">
        <v>23</v>
      </c>
      <c r="T53" s="40">
        <v>2</v>
      </c>
      <c r="U53" s="40">
        <v>2</v>
      </c>
      <c r="V53" s="40">
        <v>0</v>
      </c>
      <c r="W53" s="40">
        <v>14</v>
      </c>
      <c r="X53" s="40">
        <v>0</v>
      </c>
      <c r="Y53" s="40">
        <v>1</v>
      </c>
      <c r="Z53" s="40">
        <v>0</v>
      </c>
      <c r="AA53" s="40">
        <v>0</v>
      </c>
      <c r="AB53" s="40">
        <v>2</v>
      </c>
      <c r="AE53" s="41">
        <f t="shared" si="6"/>
        <v>3</v>
      </c>
      <c r="AF53" s="41">
        <f t="shared" si="7"/>
        <v>1.1428571428571428</v>
      </c>
      <c r="AG53" s="41">
        <f t="shared" si="8"/>
        <v>1.6428571428571428</v>
      </c>
      <c r="AH53" s="41">
        <f t="shared" si="9"/>
        <v>1.5</v>
      </c>
    </row>
    <row r="54" spans="1:34" s="15" customFormat="1" ht="15" customHeight="1" x14ac:dyDescent="0.3">
      <c r="A54" s="19">
        <v>52</v>
      </c>
      <c r="B54" s="5">
        <v>202905972</v>
      </c>
      <c r="C54" s="7" t="s">
        <v>442</v>
      </c>
      <c r="D54" s="5" t="s">
        <v>148</v>
      </c>
      <c r="E54" s="5" t="s">
        <v>192</v>
      </c>
      <c r="F54" s="5" t="s">
        <v>443</v>
      </c>
      <c r="G54" s="5" t="s">
        <v>26</v>
      </c>
      <c r="H54" s="5" t="s">
        <v>29</v>
      </c>
      <c r="I54" s="5" t="s">
        <v>444</v>
      </c>
      <c r="J54" s="9" t="s">
        <v>445</v>
      </c>
      <c r="K54" s="5">
        <v>0</v>
      </c>
      <c r="L54" s="5">
        <v>0</v>
      </c>
      <c r="M54" s="5">
        <v>14</v>
      </c>
      <c r="N54" s="5">
        <f t="shared" si="5"/>
        <v>14</v>
      </c>
      <c r="O54" s="14" t="s">
        <v>531</v>
      </c>
      <c r="P54" s="39">
        <v>46</v>
      </c>
      <c r="Q54" s="40">
        <v>15</v>
      </c>
      <c r="R54" s="40">
        <v>3</v>
      </c>
      <c r="S54" s="40">
        <v>8</v>
      </c>
      <c r="T54" s="40">
        <v>4</v>
      </c>
      <c r="U54" s="40">
        <v>9</v>
      </c>
      <c r="V54" s="40">
        <v>0</v>
      </c>
      <c r="W54" s="40">
        <v>0</v>
      </c>
      <c r="X54" s="40">
        <v>4</v>
      </c>
      <c r="Y54" s="40">
        <v>0</v>
      </c>
      <c r="Z54" s="40">
        <v>0</v>
      </c>
      <c r="AA54" s="40">
        <v>0</v>
      </c>
      <c r="AB54" s="40">
        <v>3</v>
      </c>
      <c r="AE54" s="41">
        <f t="shared" si="6"/>
        <v>1.0714285714285714</v>
      </c>
      <c r="AF54" s="41">
        <f t="shared" si="7"/>
        <v>0.21428571428571427</v>
      </c>
      <c r="AG54" s="41">
        <f t="shared" si="8"/>
        <v>0.5714285714285714</v>
      </c>
      <c r="AH54" s="41">
        <f t="shared" si="9"/>
        <v>1.4285714285714286</v>
      </c>
    </row>
    <row r="55" spans="1:34" s="15" customFormat="1" ht="15" customHeight="1" x14ac:dyDescent="0.3">
      <c r="A55" s="19">
        <v>53</v>
      </c>
      <c r="B55" s="5">
        <v>204966858</v>
      </c>
      <c r="C55" s="7" t="s">
        <v>458</v>
      </c>
      <c r="D55" s="5" t="s">
        <v>148</v>
      </c>
      <c r="E55" s="5" t="s">
        <v>192</v>
      </c>
      <c r="F55" s="5" t="s">
        <v>459</v>
      </c>
      <c r="G55" s="5" t="s">
        <v>26</v>
      </c>
      <c r="H55" s="5" t="s">
        <v>29</v>
      </c>
      <c r="I55" s="5" t="s">
        <v>243</v>
      </c>
      <c r="J55" s="9" t="s">
        <v>460</v>
      </c>
      <c r="K55" s="5">
        <v>0</v>
      </c>
      <c r="L55" s="5">
        <v>0</v>
      </c>
      <c r="M55" s="5">
        <v>13</v>
      </c>
      <c r="N55" s="5">
        <f t="shared" si="5"/>
        <v>13</v>
      </c>
      <c r="O55" s="14" t="s">
        <v>531</v>
      </c>
      <c r="P55" s="39">
        <v>47</v>
      </c>
      <c r="Q55" s="40">
        <v>16</v>
      </c>
      <c r="R55" s="40">
        <v>7</v>
      </c>
      <c r="S55" s="40">
        <v>10</v>
      </c>
      <c r="T55" s="40">
        <v>2</v>
      </c>
      <c r="U55" s="40">
        <v>2</v>
      </c>
      <c r="V55" s="40">
        <v>0</v>
      </c>
      <c r="W55" s="40">
        <v>2</v>
      </c>
      <c r="X55" s="40">
        <v>5</v>
      </c>
      <c r="Y55" s="40">
        <v>0</v>
      </c>
      <c r="Z55" s="40">
        <v>0</v>
      </c>
      <c r="AA55" s="40">
        <v>0</v>
      </c>
      <c r="AB55" s="40">
        <v>3</v>
      </c>
      <c r="AE55" s="41">
        <f t="shared" si="6"/>
        <v>1.2307692307692308</v>
      </c>
      <c r="AF55" s="41">
        <f t="shared" si="7"/>
        <v>0.53846153846153844</v>
      </c>
      <c r="AG55" s="41">
        <f t="shared" si="8"/>
        <v>0.76923076923076927</v>
      </c>
      <c r="AH55" s="41">
        <f t="shared" si="9"/>
        <v>1.0769230769230769</v>
      </c>
    </row>
    <row r="56" spans="1:34" s="15" customFormat="1" ht="15" customHeight="1" x14ac:dyDescent="0.3">
      <c r="A56" s="19">
        <v>54</v>
      </c>
      <c r="B56" s="5">
        <v>400037875</v>
      </c>
      <c r="C56" s="7" t="s">
        <v>212</v>
      </c>
      <c r="D56" s="5" t="s">
        <v>148</v>
      </c>
      <c r="E56" s="5" t="s">
        <v>192</v>
      </c>
      <c r="F56" s="5" t="s">
        <v>213</v>
      </c>
      <c r="G56" s="5" t="s">
        <v>26</v>
      </c>
      <c r="H56" s="5" t="s">
        <v>30</v>
      </c>
      <c r="I56" s="5">
        <v>0</v>
      </c>
      <c r="J56" s="9" t="s">
        <v>214</v>
      </c>
      <c r="K56" s="5">
        <v>0</v>
      </c>
      <c r="L56" s="5">
        <v>0</v>
      </c>
      <c r="M56" s="5">
        <v>12</v>
      </c>
      <c r="N56" s="5">
        <f t="shared" si="5"/>
        <v>12</v>
      </c>
      <c r="O56" s="14" t="s">
        <v>531</v>
      </c>
      <c r="P56" s="39">
        <v>45</v>
      </c>
      <c r="Q56" s="40">
        <v>37</v>
      </c>
      <c r="R56" s="40">
        <v>1</v>
      </c>
      <c r="S56" s="40">
        <v>6</v>
      </c>
      <c r="T56" s="40">
        <v>0</v>
      </c>
      <c r="U56" s="40">
        <v>0</v>
      </c>
      <c r="V56" s="40">
        <v>0</v>
      </c>
      <c r="W56" s="40">
        <v>0</v>
      </c>
      <c r="X56" s="40">
        <v>1</v>
      </c>
      <c r="Y56" s="40">
        <v>0</v>
      </c>
      <c r="Z56" s="40">
        <v>0</v>
      </c>
      <c r="AA56" s="40">
        <v>0</v>
      </c>
      <c r="AB56" s="40">
        <v>0</v>
      </c>
      <c r="AE56" s="41">
        <f t="shared" si="6"/>
        <v>3.0833333333333335</v>
      </c>
      <c r="AF56" s="41">
        <f t="shared" si="7"/>
        <v>8.3333333333333329E-2</v>
      </c>
      <c r="AG56" s="41">
        <f t="shared" si="8"/>
        <v>0.5</v>
      </c>
      <c r="AH56" s="41">
        <f t="shared" si="9"/>
        <v>8.3333333333333329E-2</v>
      </c>
    </row>
    <row r="57" spans="1:34" s="15" customFormat="1" ht="15.75" customHeight="1" x14ac:dyDescent="0.3">
      <c r="A57" s="19">
        <v>55</v>
      </c>
      <c r="B57" s="5">
        <v>211327697</v>
      </c>
      <c r="C57" s="7" t="s">
        <v>481</v>
      </c>
      <c r="D57" s="5" t="s">
        <v>148</v>
      </c>
      <c r="E57" s="5" t="s">
        <v>175</v>
      </c>
      <c r="F57" s="5" t="s">
        <v>482</v>
      </c>
      <c r="G57" s="5" t="s">
        <v>26</v>
      </c>
      <c r="H57" s="5" t="s">
        <v>29</v>
      </c>
      <c r="I57" s="5" t="s">
        <v>483</v>
      </c>
      <c r="J57" s="9" t="s">
        <v>484</v>
      </c>
      <c r="K57" s="5">
        <v>0</v>
      </c>
      <c r="L57" s="5">
        <v>0</v>
      </c>
      <c r="M57" s="5">
        <v>12</v>
      </c>
      <c r="N57" s="5">
        <f t="shared" si="5"/>
        <v>12</v>
      </c>
      <c r="O57" s="14" t="s">
        <v>531</v>
      </c>
      <c r="P57" s="39">
        <v>21</v>
      </c>
      <c r="Q57" s="40">
        <v>7</v>
      </c>
      <c r="R57" s="40">
        <v>6</v>
      </c>
      <c r="S57" s="40">
        <v>4</v>
      </c>
      <c r="T57" s="40">
        <v>0</v>
      </c>
      <c r="U57" s="40">
        <v>0</v>
      </c>
      <c r="V57" s="40">
        <v>0</v>
      </c>
      <c r="W57" s="40">
        <v>0</v>
      </c>
      <c r="X57" s="40">
        <v>4</v>
      </c>
      <c r="Y57" s="40">
        <v>0</v>
      </c>
      <c r="Z57" s="40">
        <v>0</v>
      </c>
      <c r="AA57" s="40">
        <v>0</v>
      </c>
      <c r="AB57" s="40">
        <v>0</v>
      </c>
      <c r="AE57" s="41">
        <f t="shared" si="6"/>
        <v>0.58333333333333337</v>
      </c>
      <c r="AF57" s="41">
        <f t="shared" si="7"/>
        <v>0.5</v>
      </c>
      <c r="AG57" s="41">
        <f t="shared" si="8"/>
        <v>0.33333333333333331</v>
      </c>
      <c r="AH57" s="41">
        <f t="shared" si="9"/>
        <v>0.33333333333333331</v>
      </c>
    </row>
    <row r="58" spans="1:34" s="15" customFormat="1" ht="15" customHeight="1" x14ac:dyDescent="0.3">
      <c r="A58" s="19">
        <v>56</v>
      </c>
      <c r="B58" s="5">
        <v>404438033</v>
      </c>
      <c r="C58" s="7" t="s">
        <v>335</v>
      </c>
      <c r="D58" s="5" t="s">
        <v>148</v>
      </c>
      <c r="E58" s="5" t="s">
        <v>188</v>
      </c>
      <c r="F58" s="5" t="s">
        <v>336</v>
      </c>
      <c r="G58" s="5" t="s">
        <v>26</v>
      </c>
      <c r="H58" s="5" t="s">
        <v>30</v>
      </c>
      <c r="I58" s="5">
        <v>0</v>
      </c>
      <c r="J58" s="9" t="s">
        <v>337</v>
      </c>
      <c r="K58" s="5">
        <v>0</v>
      </c>
      <c r="L58" s="5">
        <v>0</v>
      </c>
      <c r="M58" s="5">
        <v>11</v>
      </c>
      <c r="N58" s="5">
        <f t="shared" si="5"/>
        <v>11</v>
      </c>
      <c r="O58" s="14" t="s">
        <v>531</v>
      </c>
      <c r="P58" s="39">
        <v>106</v>
      </c>
      <c r="Q58" s="40">
        <v>60</v>
      </c>
      <c r="R58" s="40">
        <v>16</v>
      </c>
      <c r="S58" s="40">
        <v>20</v>
      </c>
      <c r="T58" s="40">
        <v>0</v>
      </c>
      <c r="U58" s="40">
        <v>0</v>
      </c>
      <c r="V58" s="40">
        <v>0</v>
      </c>
      <c r="W58" s="40">
        <v>1</v>
      </c>
      <c r="X58" s="40">
        <v>5</v>
      </c>
      <c r="Y58" s="40">
        <v>0</v>
      </c>
      <c r="Z58" s="40">
        <v>1</v>
      </c>
      <c r="AA58" s="40">
        <v>1</v>
      </c>
      <c r="AB58" s="40">
        <v>2</v>
      </c>
      <c r="AE58" s="41">
        <f t="shared" si="6"/>
        <v>5.4545454545454541</v>
      </c>
      <c r="AF58" s="41">
        <f t="shared" si="7"/>
        <v>1.4545454545454546</v>
      </c>
      <c r="AG58" s="41">
        <f t="shared" si="8"/>
        <v>1.8181818181818181</v>
      </c>
      <c r="AH58" s="41">
        <f t="shared" si="9"/>
        <v>0.90909090909090906</v>
      </c>
    </row>
    <row r="59" spans="1:34" s="15" customFormat="1" ht="15" customHeight="1" x14ac:dyDescent="0.3">
      <c r="A59" s="19">
        <v>57</v>
      </c>
      <c r="B59" s="5">
        <v>211381994</v>
      </c>
      <c r="C59" s="7" t="s">
        <v>357</v>
      </c>
      <c r="D59" s="5" t="s">
        <v>148</v>
      </c>
      <c r="E59" s="5" t="s">
        <v>175</v>
      </c>
      <c r="F59" s="5" t="s">
        <v>358</v>
      </c>
      <c r="G59" s="5" t="s">
        <v>26</v>
      </c>
      <c r="H59" s="5" t="s">
        <v>30</v>
      </c>
      <c r="I59" s="5">
        <v>0</v>
      </c>
      <c r="J59" s="9" t="s">
        <v>359</v>
      </c>
      <c r="K59" s="5">
        <v>0</v>
      </c>
      <c r="L59" s="5">
        <v>3</v>
      </c>
      <c r="M59" s="5">
        <v>8</v>
      </c>
      <c r="N59" s="5">
        <f t="shared" si="5"/>
        <v>11</v>
      </c>
      <c r="O59" s="14" t="s">
        <v>531</v>
      </c>
      <c r="P59" s="39">
        <v>127</v>
      </c>
      <c r="Q59" s="40">
        <v>89</v>
      </c>
      <c r="R59" s="40">
        <v>26</v>
      </c>
      <c r="S59" s="40">
        <v>0</v>
      </c>
      <c r="T59" s="40">
        <v>3</v>
      </c>
      <c r="U59" s="40">
        <v>2</v>
      </c>
      <c r="V59" s="40">
        <v>0</v>
      </c>
      <c r="W59" s="40">
        <v>0</v>
      </c>
      <c r="X59" s="40">
        <v>5</v>
      </c>
      <c r="Y59" s="40">
        <v>2</v>
      </c>
      <c r="Z59" s="40">
        <v>0</v>
      </c>
      <c r="AA59" s="40">
        <v>0</v>
      </c>
      <c r="AB59" s="40">
        <v>0</v>
      </c>
      <c r="AE59" s="41">
        <f t="shared" si="6"/>
        <v>8.0909090909090917</v>
      </c>
      <c r="AF59" s="41">
        <f t="shared" si="7"/>
        <v>2.3636363636363638</v>
      </c>
      <c r="AG59" s="41">
        <f t="shared" si="8"/>
        <v>0</v>
      </c>
      <c r="AH59" s="41">
        <f t="shared" si="9"/>
        <v>1.0909090909090908</v>
      </c>
    </row>
    <row r="60" spans="1:34" s="15" customFormat="1" ht="15" customHeight="1" x14ac:dyDescent="0.3">
      <c r="A60" s="19">
        <v>58</v>
      </c>
      <c r="B60" s="5">
        <v>404498021</v>
      </c>
      <c r="C60" s="7" t="s">
        <v>399</v>
      </c>
      <c r="D60" s="5" t="s">
        <v>148</v>
      </c>
      <c r="E60" s="5" t="s">
        <v>192</v>
      </c>
      <c r="F60" s="5" t="s">
        <v>400</v>
      </c>
      <c r="G60" s="5" t="s">
        <v>26</v>
      </c>
      <c r="H60" s="5" t="s">
        <v>29</v>
      </c>
      <c r="I60" s="5" t="e">
        <v>#N/A</v>
      </c>
      <c r="J60" s="9" t="s">
        <v>401</v>
      </c>
      <c r="K60" s="5">
        <v>0</v>
      </c>
      <c r="L60" s="5">
        <v>6</v>
      </c>
      <c r="M60" s="5">
        <v>5</v>
      </c>
      <c r="N60" s="5">
        <f t="shared" si="5"/>
        <v>11</v>
      </c>
      <c r="O60" s="14" t="s">
        <v>531</v>
      </c>
      <c r="P60" s="39">
        <v>50</v>
      </c>
      <c r="Q60" s="40">
        <v>17</v>
      </c>
      <c r="R60" s="40">
        <v>5</v>
      </c>
      <c r="S60" s="40">
        <v>7</v>
      </c>
      <c r="T60" s="40">
        <v>2</v>
      </c>
      <c r="U60" s="40">
        <v>4</v>
      </c>
      <c r="V60" s="40">
        <v>0</v>
      </c>
      <c r="W60" s="40">
        <v>0</v>
      </c>
      <c r="X60" s="40">
        <v>6</v>
      </c>
      <c r="Y60" s="40">
        <v>1</v>
      </c>
      <c r="Z60" s="40">
        <v>0</v>
      </c>
      <c r="AA60" s="40">
        <v>0</v>
      </c>
      <c r="AB60" s="40">
        <v>8</v>
      </c>
      <c r="AE60" s="41">
        <f t="shared" si="6"/>
        <v>1.5454545454545454</v>
      </c>
      <c r="AF60" s="41">
        <f t="shared" si="7"/>
        <v>0.45454545454545453</v>
      </c>
      <c r="AG60" s="41">
        <f t="shared" si="8"/>
        <v>0.63636363636363635</v>
      </c>
      <c r="AH60" s="41">
        <f t="shared" si="9"/>
        <v>1.9090909090909092</v>
      </c>
    </row>
    <row r="61" spans="1:34" s="15" customFormat="1" ht="15" customHeight="1" x14ac:dyDescent="0.3">
      <c r="A61" s="19">
        <v>59</v>
      </c>
      <c r="B61" s="5">
        <v>200099384</v>
      </c>
      <c r="C61" s="7" t="s">
        <v>417</v>
      </c>
      <c r="D61" s="5" t="s">
        <v>148</v>
      </c>
      <c r="E61" s="5" t="s">
        <v>192</v>
      </c>
      <c r="F61" s="5" t="s">
        <v>418</v>
      </c>
      <c r="G61" s="5" t="s">
        <v>26</v>
      </c>
      <c r="H61" s="5" t="s">
        <v>37</v>
      </c>
      <c r="I61" s="5" t="s">
        <v>419</v>
      </c>
      <c r="J61" s="9" t="s">
        <v>420</v>
      </c>
      <c r="K61" s="5">
        <v>0</v>
      </c>
      <c r="L61" s="5">
        <v>0</v>
      </c>
      <c r="M61" s="5">
        <v>11</v>
      </c>
      <c r="N61" s="5">
        <f t="shared" si="5"/>
        <v>11</v>
      </c>
      <c r="O61" s="14" t="s">
        <v>531</v>
      </c>
      <c r="P61" s="39">
        <v>66</v>
      </c>
      <c r="Q61" s="40">
        <v>38</v>
      </c>
      <c r="R61" s="40">
        <v>5</v>
      </c>
      <c r="S61" s="40">
        <v>13</v>
      </c>
      <c r="T61" s="40">
        <v>1</v>
      </c>
      <c r="U61" s="40">
        <v>2</v>
      </c>
      <c r="V61" s="40">
        <v>0</v>
      </c>
      <c r="W61" s="40">
        <v>0</v>
      </c>
      <c r="X61" s="40">
        <v>5</v>
      </c>
      <c r="Y61" s="40">
        <v>0</v>
      </c>
      <c r="Z61" s="40">
        <v>0</v>
      </c>
      <c r="AA61" s="40">
        <v>0</v>
      </c>
      <c r="AB61" s="40">
        <v>2</v>
      </c>
      <c r="AE61" s="41">
        <f t="shared" si="6"/>
        <v>3.4545454545454546</v>
      </c>
      <c r="AF61" s="41">
        <f t="shared" si="7"/>
        <v>0.45454545454545453</v>
      </c>
      <c r="AG61" s="41">
        <f t="shared" si="8"/>
        <v>1.1818181818181819</v>
      </c>
      <c r="AH61" s="41">
        <f t="shared" si="9"/>
        <v>0.90909090909090906</v>
      </c>
    </row>
    <row r="62" spans="1:34" s="15" customFormat="1" ht="15" customHeight="1" x14ac:dyDescent="0.3">
      <c r="A62" s="19">
        <v>60</v>
      </c>
      <c r="B62" s="5">
        <v>202377178</v>
      </c>
      <c r="C62" s="7" t="s">
        <v>507</v>
      </c>
      <c r="D62" s="5" t="s">
        <v>148</v>
      </c>
      <c r="E62" s="5" t="s">
        <v>175</v>
      </c>
      <c r="F62" s="5" t="s">
        <v>218</v>
      </c>
      <c r="G62" s="5" t="s">
        <v>26</v>
      </c>
      <c r="H62" s="17" t="s">
        <v>29</v>
      </c>
      <c r="I62" s="5">
        <v>0</v>
      </c>
      <c r="J62" s="9" t="s">
        <v>508</v>
      </c>
      <c r="K62" s="5">
        <v>0</v>
      </c>
      <c r="L62" s="5">
        <v>0</v>
      </c>
      <c r="M62" s="5">
        <v>9</v>
      </c>
      <c r="N62" s="5">
        <f t="shared" si="5"/>
        <v>9</v>
      </c>
      <c r="O62" s="14" t="s">
        <v>531</v>
      </c>
      <c r="P62" s="39">
        <v>51</v>
      </c>
      <c r="Q62" s="40">
        <v>20</v>
      </c>
      <c r="R62" s="40">
        <v>9</v>
      </c>
      <c r="S62" s="40">
        <v>15</v>
      </c>
      <c r="T62" s="40">
        <v>1</v>
      </c>
      <c r="U62" s="40">
        <v>1</v>
      </c>
      <c r="V62" s="40">
        <v>0</v>
      </c>
      <c r="W62" s="40">
        <v>0</v>
      </c>
      <c r="X62" s="40">
        <v>5</v>
      </c>
      <c r="Y62" s="40">
        <v>0</v>
      </c>
      <c r="Z62" s="40">
        <v>0</v>
      </c>
      <c r="AA62" s="40">
        <v>0</v>
      </c>
      <c r="AB62" s="40">
        <v>0</v>
      </c>
      <c r="AE62" s="41">
        <f t="shared" si="6"/>
        <v>2.2222222222222223</v>
      </c>
      <c r="AF62" s="41">
        <f t="shared" si="7"/>
        <v>1</v>
      </c>
      <c r="AG62" s="41">
        <f t="shared" si="8"/>
        <v>1.6666666666666667</v>
      </c>
      <c r="AH62" s="41">
        <f t="shared" si="9"/>
        <v>0.77777777777777779</v>
      </c>
    </row>
    <row r="63" spans="1:34" s="15" customFormat="1" ht="15" customHeight="1" x14ac:dyDescent="0.3">
      <c r="A63" s="19">
        <v>61</v>
      </c>
      <c r="B63" s="5">
        <v>202462708</v>
      </c>
      <c r="C63" s="7" t="s">
        <v>391</v>
      </c>
      <c r="D63" s="5" t="s">
        <v>148</v>
      </c>
      <c r="E63" s="5" t="s">
        <v>192</v>
      </c>
      <c r="F63" s="5" t="s">
        <v>392</v>
      </c>
      <c r="G63" s="5" t="s">
        <v>26</v>
      </c>
      <c r="H63" s="5" t="s">
        <v>29</v>
      </c>
      <c r="I63" s="5" t="s">
        <v>393</v>
      </c>
      <c r="J63" s="9" t="s">
        <v>394</v>
      </c>
      <c r="K63" s="5">
        <v>0</v>
      </c>
      <c r="L63" s="5">
        <v>0</v>
      </c>
      <c r="M63" s="5">
        <v>8</v>
      </c>
      <c r="N63" s="5">
        <f t="shared" si="5"/>
        <v>8</v>
      </c>
      <c r="O63" s="14" t="s">
        <v>531</v>
      </c>
      <c r="P63" s="40">
        <v>100</v>
      </c>
      <c r="Q63" s="40">
        <v>30</v>
      </c>
      <c r="R63" s="40">
        <v>6</v>
      </c>
      <c r="S63" s="40">
        <v>12</v>
      </c>
      <c r="T63" s="40">
        <v>3</v>
      </c>
      <c r="U63" s="40">
        <v>2</v>
      </c>
      <c r="V63" s="40">
        <v>0</v>
      </c>
      <c r="W63" s="40">
        <v>0</v>
      </c>
      <c r="X63" s="40">
        <v>4</v>
      </c>
      <c r="Y63" s="40">
        <v>1</v>
      </c>
      <c r="Z63" s="40">
        <v>0</v>
      </c>
      <c r="AA63" s="40">
        <v>0</v>
      </c>
      <c r="AB63" s="40">
        <v>2</v>
      </c>
      <c r="AE63" s="41">
        <f t="shared" si="6"/>
        <v>3.75</v>
      </c>
      <c r="AF63" s="41">
        <f t="shared" si="7"/>
        <v>0.75</v>
      </c>
      <c r="AG63" s="41">
        <f t="shared" si="8"/>
        <v>1.5</v>
      </c>
      <c r="AH63" s="41">
        <f t="shared" si="9"/>
        <v>1.5</v>
      </c>
    </row>
    <row r="64" spans="1:34" s="15" customFormat="1" ht="15" customHeight="1" x14ac:dyDescent="0.3">
      <c r="A64" s="19">
        <v>62</v>
      </c>
      <c r="B64" s="5">
        <v>212002580</v>
      </c>
      <c r="C64" s="7" t="s">
        <v>449</v>
      </c>
      <c r="D64" s="5" t="s">
        <v>148</v>
      </c>
      <c r="E64" s="5" t="s">
        <v>175</v>
      </c>
      <c r="F64" s="5" t="s">
        <v>450</v>
      </c>
      <c r="G64" s="5" t="s">
        <v>26</v>
      </c>
      <c r="H64" s="5" t="s">
        <v>29</v>
      </c>
      <c r="I64" s="5" t="s">
        <v>451</v>
      </c>
      <c r="J64" s="9" t="s">
        <v>452</v>
      </c>
      <c r="K64" s="5">
        <v>0</v>
      </c>
      <c r="L64" s="5">
        <v>0</v>
      </c>
      <c r="M64" s="5">
        <v>8</v>
      </c>
      <c r="N64" s="5">
        <f t="shared" si="5"/>
        <v>8</v>
      </c>
      <c r="O64" s="14" t="s">
        <v>531</v>
      </c>
      <c r="P64" s="39">
        <v>10</v>
      </c>
      <c r="Q64" s="40">
        <v>2</v>
      </c>
      <c r="R64" s="40">
        <v>3</v>
      </c>
      <c r="S64" s="40">
        <v>2</v>
      </c>
      <c r="T64" s="40">
        <v>0</v>
      </c>
      <c r="U64" s="40">
        <v>0</v>
      </c>
      <c r="V64" s="40">
        <v>0</v>
      </c>
      <c r="W64" s="40">
        <v>0</v>
      </c>
      <c r="X64" s="40">
        <v>1</v>
      </c>
      <c r="Y64" s="40">
        <v>0</v>
      </c>
      <c r="Z64" s="40">
        <v>0</v>
      </c>
      <c r="AA64" s="40">
        <v>1</v>
      </c>
      <c r="AB64" s="40">
        <v>1</v>
      </c>
      <c r="AE64" s="41">
        <f t="shared" si="6"/>
        <v>0.25</v>
      </c>
      <c r="AF64" s="41">
        <f t="shared" si="7"/>
        <v>0.375</v>
      </c>
      <c r="AG64" s="41">
        <f t="shared" si="8"/>
        <v>0.25</v>
      </c>
      <c r="AH64" s="41">
        <f t="shared" si="9"/>
        <v>0.375</v>
      </c>
    </row>
    <row r="65" spans="1:34" s="15" customFormat="1" ht="15" customHeight="1" x14ac:dyDescent="0.3">
      <c r="A65" s="19">
        <v>63</v>
      </c>
      <c r="B65" s="5">
        <v>201047883</v>
      </c>
      <c r="C65" s="7" t="s">
        <v>477</v>
      </c>
      <c r="D65" s="5" t="s">
        <v>148</v>
      </c>
      <c r="E65" s="5" t="s">
        <v>188</v>
      </c>
      <c r="F65" s="5" t="s">
        <v>478</v>
      </c>
      <c r="G65" s="5" t="s">
        <v>26</v>
      </c>
      <c r="H65" s="5" t="s">
        <v>27</v>
      </c>
      <c r="I65" s="5" t="s">
        <v>479</v>
      </c>
      <c r="J65" s="9" t="s">
        <v>480</v>
      </c>
      <c r="K65" s="5">
        <v>0</v>
      </c>
      <c r="L65" s="5">
        <v>0</v>
      </c>
      <c r="M65" s="5">
        <v>8</v>
      </c>
      <c r="N65" s="5">
        <f t="shared" si="5"/>
        <v>8</v>
      </c>
      <c r="O65" s="14" t="s">
        <v>531</v>
      </c>
      <c r="P65" s="39">
        <v>28</v>
      </c>
      <c r="Q65" s="40">
        <v>12</v>
      </c>
      <c r="R65" s="40">
        <v>4</v>
      </c>
      <c r="S65" s="40">
        <v>7</v>
      </c>
      <c r="T65" s="40">
        <v>1</v>
      </c>
      <c r="U65" s="40">
        <v>1</v>
      </c>
      <c r="V65" s="40">
        <v>0</v>
      </c>
      <c r="W65" s="40">
        <v>0</v>
      </c>
      <c r="X65" s="40">
        <v>2</v>
      </c>
      <c r="Y65" s="40">
        <v>0</v>
      </c>
      <c r="Z65" s="40">
        <v>0</v>
      </c>
      <c r="AA65" s="40">
        <v>0</v>
      </c>
      <c r="AB65" s="40">
        <v>1</v>
      </c>
      <c r="AE65" s="41">
        <f t="shared" si="6"/>
        <v>1.5</v>
      </c>
      <c r="AF65" s="41">
        <f t="shared" si="7"/>
        <v>0.5</v>
      </c>
      <c r="AG65" s="41">
        <f t="shared" si="8"/>
        <v>0.875</v>
      </c>
      <c r="AH65" s="41">
        <f t="shared" si="9"/>
        <v>0.625</v>
      </c>
    </row>
    <row r="66" spans="1:34" s="15" customFormat="1" ht="15" customHeight="1" x14ac:dyDescent="0.3">
      <c r="A66" s="19">
        <v>64</v>
      </c>
      <c r="B66" s="5">
        <v>405034840</v>
      </c>
      <c r="C66" s="7" t="s">
        <v>470</v>
      </c>
      <c r="D66" s="5" t="s">
        <v>148</v>
      </c>
      <c r="E66" s="5" t="s">
        <v>175</v>
      </c>
      <c r="F66" s="5" t="s">
        <v>471</v>
      </c>
      <c r="G66" s="5" t="s">
        <v>26</v>
      </c>
      <c r="H66" s="5" t="s">
        <v>29</v>
      </c>
      <c r="I66" s="5" t="s">
        <v>472</v>
      </c>
      <c r="J66" s="9" t="s">
        <v>473</v>
      </c>
      <c r="K66" s="5">
        <v>0</v>
      </c>
      <c r="L66" s="5">
        <v>0</v>
      </c>
      <c r="M66" s="5">
        <v>7</v>
      </c>
      <c r="N66" s="5">
        <f t="shared" si="5"/>
        <v>7</v>
      </c>
      <c r="O66" s="14" t="s">
        <v>531</v>
      </c>
      <c r="P66" s="39">
        <v>60</v>
      </c>
      <c r="Q66" s="40">
        <v>8</v>
      </c>
      <c r="R66" s="40">
        <v>7</v>
      </c>
      <c r="S66" s="40">
        <v>23</v>
      </c>
      <c r="T66" s="40">
        <v>2</v>
      </c>
      <c r="U66" s="40">
        <v>0</v>
      </c>
      <c r="V66" s="40">
        <v>0</v>
      </c>
      <c r="W66" s="40">
        <v>0</v>
      </c>
      <c r="X66" s="40">
        <v>2</v>
      </c>
      <c r="Y66" s="40">
        <v>0</v>
      </c>
      <c r="Z66" s="40">
        <v>11</v>
      </c>
      <c r="AA66" s="40">
        <v>5</v>
      </c>
      <c r="AB66" s="40">
        <v>2</v>
      </c>
      <c r="AE66" s="41">
        <f t="shared" si="6"/>
        <v>1.1428571428571428</v>
      </c>
      <c r="AF66" s="41">
        <f t="shared" si="7"/>
        <v>1</v>
      </c>
      <c r="AG66" s="41">
        <f t="shared" si="8"/>
        <v>3.2857142857142856</v>
      </c>
      <c r="AH66" s="41">
        <f t="shared" si="9"/>
        <v>3.1428571428571428</v>
      </c>
    </row>
    <row r="67" spans="1:34" s="15" customFormat="1" ht="16.5" customHeight="1" x14ac:dyDescent="0.3">
      <c r="A67" s="19">
        <v>65</v>
      </c>
      <c r="B67" s="5">
        <v>400133814</v>
      </c>
      <c r="C67" s="7" t="s">
        <v>160</v>
      </c>
      <c r="D67" s="5" t="s">
        <v>148</v>
      </c>
      <c r="E67" s="5" t="s">
        <v>192</v>
      </c>
      <c r="F67" s="5" t="s">
        <v>161</v>
      </c>
      <c r="G67" s="5" t="s">
        <v>26</v>
      </c>
      <c r="H67" s="5" t="s">
        <v>30</v>
      </c>
      <c r="I67" s="5">
        <v>0</v>
      </c>
      <c r="J67" s="9" t="s">
        <v>162</v>
      </c>
      <c r="K67" s="5">
        <v>0</v>
      </c>
      <c r="L67" s="5">
        <v>0</v>
      </c>
      <c r="M67" s="5">
        <v>6</v>
      </c>
      <c r="N67" s="5">
        <f t="shared" si="5"/>
        <v>6</v>
      </c>
      <c r="O67" s="14" t="s">
        <v>531</v>
      </c>
      <c r="P67" s="40">
        <v>63</v>
      </c>
      <c r="Q67" s="40">
        <v>39</v>
      </c>
      <c r="R67" s="40">
        <v>7</v>
      </c>
      <c r="S67" s="40">
        <v>14</v>
      </c>
      <c r="T67" s="40">
        <v>0</v>
      </c>
      <c r="U67" s="40">
        <v>0</v>
      </c>
      <c r="V67" s="40">
        <v>0</v>
      </c>
      <c r="W67" s="40">
        <v>0</v>
      </c>
      <c r="X67" s="40">
        <v>3</v>
      </c>
      <c r="Y67" s="40">
        <v>0</v>
      </c>
      <c r="Z67" s="40">
        <v>0</v>
      </c>
      <c r="AA67" s="40">
        <v>0</v>
      </c>
      <c r="AB67" s="40">
        <v>0</v>
      </c>
      <c r="AE67" s="41">
        <f t="shared" si="6"/>
        <v>6.5</v>
      </c>
      <c r="AF67" s="41">
        <f t="shared" si="7"/>
        <v>1.1666666666666667</v>
      </c>
      <c r="AG67" s="41">
        <f t="shared" si="8"/>
        <v>2.3333333333333335</v>
      </c>
      <c r="AH67" s="41">
        <f t="shared" si="9"/>
        <v>0.5</v>
      </c>
    </row>
    <row r="68" spans="1:34" s="15" customFormat="1" ht="14.25" customHeight="1" x14ac:dyDescent="0.3">
      <c r="A68" s="19">
        <v>66</v>
      </c>
      <c r="B68" s="5">
        <v>202062132</v>
      </c>
      <c r="C68" s="7" t="s">
        <v>402</v>
      </c>
      <c r="D68" s="5" t="s">
        <v>148</v>
      </c>
      <c r="E68" s="5" t="s">
        <v>192</v>
      </c>
      <c r="F68" s="5" t="s">
        <v>403</v>
      </c>
      <c r="G68" s="5" t="s">
        <v>26</v>
      </c>
      <c r="H68" s="5" t="s">
        <v>29</v>
      </c>
      <c r="I68" s="5" t="s">
        <v>404</v>
      </c>
      <c r="J68" s="9" t="s">
        <v>405</v>
      </c>
      <c r="K68" s="5">
        <v>0</v>
      </c>
      <c r="L68" s="5">
        <v>0</v>
      </c>
      <c r="M68" s="5">
        <v>6</v>
      </c>
      <c r="N68" s="5">
        <f t="shared" si="5"/>
        <v>6</v>
      </c>
      <c r="O68" s="14" t="s">
        <v>531</v>
      </c>
      <c r="P68" s="40">
        <v>15</v>
      </c>
      <c r="Q68" s="40">
        <v>7</v>
      </c>
      <c r="R68" s="40">
        <v>4</v>
      </c>
      <c r="S68" s="40">
        <v>3</v>
      </c>
      <c r="T68" s="40">
        <v>3</v>
      </c>
      <c r="U68" s="40">
        <v>0</v>
      </c>
      <c r="V68" s="40">
        <v>0</v>
      </c>
      <c r="W68" s="40">
        <v>0</v>
      </c>
      <c r="X68" s="40">
        <v>2</v>
      </c>
      <c r="Y68" s="40">
        <v>0</v>
      </c>
      <c r="Z68" s="40">
        <v>0</v>
      </c>
      <c r="AA68" s="40">
        <v>0</v>
      </c>
      <c r="AB68" s="40">
        <v>1</v>
      </c>
      <c r="AE68" s="41">
        <f t="shared" si="6"/>
        <v>1.1666666666666667</v>
      </c>
      <c r="AF68" s="41">
        <f t="shared" si="7"/>
        <v>0.66666666666666663</v>
      </c>
      <c r="AG68" s="41">
        <f t="shared" si="8"/>
        <v>0.5</v>
      </c>
      <c r="AH68" s="41">
        <f t="shared" si="9"/>
        <v>1</v>
      </c>
    </row>
    <row r="69" spans="1:34" s="15" customFormat="1" ht="15" customHeight="1" x14ac:dyDescent="0.3">
      <c r="A69" s="19">
        <v>67</v>
      </c>
      <c r="B69" s="5">
        <v>24926512</v>
      </c>
      <c r="C69" s="7" t="s">
        <v>410</v>
      </c>
      <c r="D69" s="5" t="s">
        <v>148</v>
      </c>
      <c r="E69" s="5" t="s">
        <v>528</v>
      </c>
      <c r="F69" s="5" t="s">
        <v>411</v>
      </c>
      <c r="G69" s="5" t="s">
        <v>26</v>
      </c>
      <c r="H69" s="5" t="s">
        <v>29</v>
      </c>
      <c r="I69" s="5" t="s">
        <v>412</v>
      </c>
      <c r="J69" s="9" t="e">
        <v>#N/A</v>
      </c>
      <c r="K69" s="5">
        <v>0</v>
      </c>
      <c r="L69" s="5">
        <v>0</v>
      </c>
      <c r="M69" s="5">
        <v>6</v>
      </c>
      <c r="N69" s="5">
        <f t="shared" si="5"/>
        <v>6</v>
      </c>
      <c r="O69" s="14" t="s">
        <v>531</v>
      </c>
      <c r="P69" s="40">
        <v>18</v>
      </c>
      <c r="Q69" s="40">
        <v>11</v>
      </c>
      <c r="R69" s="40">
        <v>3</v>
      </c>
      <c r="S69" s="40">
        <v>2</v>
      </c>
      <c r="T69" s="40">
        <v>0</v>
      </c>
      <c r="U69" s="40">
        <v>0</v>
      </c>
      <c r="V69" s="40">
        <v>0</v>
      </c>
      <c r="W69" s="40">
        <v>0</v>
      </c>
      <c r="X69" s="40">
        <v>1</v>
      </c>
      <c r="Y69" s="40">
        <v>0</v>
      </c>
      <c r="Z69" s="40">
        <v>0</v>
      </c>
      <c r="AA69" s="40">
        <v>0</v>
      </c>
      <c r="AB69" s="40">
        <v>1</v>
      </c>
      <c r="AE69" s="41">
        <f t="shared" si="6"/>
        <v>1.8333333333333333</v>
      </c>
      <c r="AF69" s="41">
        <f t="shared" si="7"/>
        <v>0.5</v>
      </c>
      <c r="AG69" s="41">
        <f t="shared" si="8"/>
        <v>0.33333333333333331</v>
      </c>
      <c r="AH69" s="41">
        <f t="shared" si="9"/>
        <v>0.33333333333333331</v>
      </c>
    </row>
    <row r="70" spans="1:34" s="15" customFormat="1" ht="15" customHeight="1" x14ac:dyDescent="0.3">
      <c r="A70" s="19">
        <v>68</v>
      </c>
      <c r="B70" s="5">
        <v>211357663</v>
      </c>
      <c r="C70" s="7" t="s">
        <v>413</v>
      </c>
      <c r="D70" s="5" t="s">
        <v>148</v>
      </c>
      <c r="E70" s="5" t="s">
        <v>192</v>
      </c>
      <c r="F70" s="5" t="s">
        <v>414</v>
      </c>
      <c r="G70" s="5" t="s">
        <v>26</v>
      </c>
      <c r="H70" s="5" t="s">
        <v>29</v>
      </c>
      <c r="I70" s="5" t="s">
        <v>415</v>
      </c>
      <c r="J70" s="9" t="s">
        <v>416</v>
      </c>
      <c r="K70" s="5">
        <v>0</v>
      </c>
      <c r="L70" s="5">
        <v>0</v>
      </c>
      <c r="M70" s="5">
        <v>5</v>
      </c>
      <c r="N70" s="5">
        <f t="shared" si="5"/>
        <v>5</v>
      </c>
      <c r="O70" s="14" t="s">
        <v>531</v>
      </c>
      <c r="P70" s="39">
        <v>65</v>
      </c>
      <c r="Q70" s="40">
        <v>21</v>
      </c>
      <c r="R70" s="40">
        <v>9</v>
      </c>
      <c r="S70" s="40">
        <v>27</v>
      </c>
      <c r="T70" s="40">
        <v>0</v>
      </c>
      <c r="U70" s="40">
        <v>0</v>
      </c>
      <c r="V70" s="40">
        <v>0</v>
      </c>
      <c r="W70" s="40">
        <v>0</v>
      </c>
      <c r="X70" s="40">
        <v>6</v>
      </c>
      <c r="Y70" s="40">
        <v>0</v>
      </c>
      <c r="Z70" s="40">
        <v>0</v>
      </c>
      <c r="AA70" s="40">
        <v>0</v>
      </c>
      <c r="AB70" s="40">
        <v>2</v>
      </c>
      <c r="AE70" s="41">
        <f t="shared" si="6"/>
        <v>4.2</v>
      </c>
      <c r="AF70" s="41">
        <f t="shared" si="7"/>
        <v>1.8</v>
      </c>
      <c r="AG70" s="41">
        <f t="shared" si="8"/>
        <v>5.4</v>
      </c>
      <c r="AH70" s="41">
        <f t="shared" si="9"/>
        <v>1.6</v>
      </c>
    </row>
    <row r="71" spans="1:34" s="15" customFormat="1" ht="15" customHeight="1" x14ac:dyDescent="0.3">
      <c r="A71" s="19">
        <v>69</v>
      </c>
      <c r="B71" s="5">
        <v>204955076</v>
      </c>
      <c r="C71" s="7" t="s">
        <v>490</v>
      </c>
      <c r="D71" s="5" t="s">
        <v>148</v>
      </c>
      <c r="E71" s="5" t="s">
        <v>175</v>
      </c>
      <c r="F71" s="5" t="s">
        <v>491</v>
      </c>
      <c r="G71" s="5" t="s">
        <v>26</v>
      </c>
      <c r="H71" s="5" t="s">
        <v>29</v>
      </c>
      <c r="I71" s="5" t="s">
        <v>492</v>
      </c>
      <c r="J71" s="9" t="s">
        <v>493</v>
      </c>
      <c r="K71" s="5">
        <v>0</v>
      </c>
      <c r="L71" s="5">
        <v>0</v>
      </c>
      <c r="M71" s="5">
        <v>5</v>
      </c>
      <c r="N71" s="5">
        <f t="shared" si="5"/>
        <v>5</v>
      </c>
      <c r="O71" s="14" t="s">
        <v>531</v>
      </c>
      <c r="P71" s="40">
        <v>22</v>
      </c>
      <c r="Q71" s="40">
        <v>7</v>
      </c>
      <c r="R71" s="40">
        <v>5</v>
      </c>
      <c r="S71" s="40">
        <v>11</v>
      </c>
      <c r="T71" s="40">
        <v>1</v>
      </c>
      <c r="U71" s="40">
        <v>1</v>
      </c>
      <c r="V71" s="40">
        <v>0</v>
      </c>
      <c r="W71" s="40">
        <v>0</v>
      </c>
      <c r="X71" s="40">
        <v>3</v>
      </c>
      <c r="Y71" s="40">
        <v>1</v>
      </c>
      <c r="Z71" s="40">
        <v>0</v>
      </c>
      <c r="AA71" s="40">
        <v>0</v>
      </c>
      <c r="AB71" s="40">
        <v>2</v>
      </c>
      <c r="AE71" s="41">
        <f t="shared" si="6"/>
        <v>1.4</v>
      </c>
      <c r="AF71" s="41">
        <f t="shared" si="7"/>
        <v>1</v>
      </c>
      <c r="AG71" s="41">
        <f t="shared" si="8"/>
        <v>2.2000000000000002</v>
      </c>
      <c r="AH71" s="41">
        <f t="shared" si="9"/>
        <v>1.6</v>
      </c>
    </row>
    <row r="72" spans="1:34" s="15" customFormat="1" ht="16.5" customHeight="1" x14ac:dyDescent="0.3">
      <c r="A72" s="19">
        <v>70</v>
      </c>
      <c r="B72" s="5">
        <v>204931949</v>
      </c>
      <c r="C72" s="7" t="s">
        <v>455</v>
      </c>
      <c r="D72" s="5" t="s">
        <v>148</v>
      </c>
      <c r="E72" s="5" t="s">
        <v>528</v>
      </c>
      <c r="F72" s="5" t="s">
        <v>456</v>
      </c>
      <c r="G72" s="5" t="s">
        <v>26</v>
      </c>
      <c r="H72" s="5" t="s">
        <v>30</v>
      </c>
      <c r="I72" s="5">
        <v>0</v>
      </c>
      <c r="J72" s="9" t="s">
        <v>457</v>
      </c>
      <c r="K72" s="5">
        <v>0</v>
      </c>
      <c r="L72" s="5">
        <v>0</v>
      </c>
      <c r="M72" s="5">
        <v>4</v>
      </c>
      <c r="N72" s="5">
        <f t="shared" si="5"/>
        <v>4</v>
      </c>
      <c r="O72" s="14" t="s">
        <v>531</v>
      </c>
      <c r="P72" s="39">
        <v>18</v>
      </c>
      <c r="Q72" s="40">
        <v>10</v>
      </c>
      <c r="R72" s="40">
        <v>4</v>
      </c>
      <c r="S72" s="40">
        <v>0</v>
      </c>
      <c r="T72" s="40">
        <v>1</v>
      </c>
      <c r="U72" s="40">
        <v>2</v>
      </c>
      <c r="V72" s="40">
        <v>0</v>
      </c>
      <c r="W72" s="40">
        <v>0</v>
      </c>
      <c r="X72" s="40">
        <v>1</v>
      </c>
      <c r="Y72" s="40">
        <v>0</v>
      </c>
      <c r="Z72" s="40">
        <v>0</v>
      </c>
      <c r="AA72" s="40">
        <v>0</v>
      </c>
      <c r="AB72" s="40">
        <v>0</v>
      </c>
      <c r="AE72" s="41">
        <f t="shared" si="6"/>
        <v>2.5</v>
      </c>
      <c r="AF72" s="41">
        <f t="shared" si="7"/>
        <v>1</v>
      </c>
      <c r="AG72" s="41">
        <f t="shared" si="8"/>
        <v>0</v>
      </c>
      <c r="AH72" s="41">
        <f t="shared" si="9"/>
        <v>1</v>
      </c>
    </row>
    <row r="73" spans="1:34" s="15" customFormat="1" ht="15" customHeight="1" x14ac:dyDescent="0.3">
      <c r="A73" s="19">
        <v>71</v>
      </c>
      <c r="B73" s="5">
        <v>400153999</v>
      </c>
      <c r="C73" s="7" t="s">
        <v>438</v>
      </c>
      <c r="D73" s="5" t="s">
        <v>148</v>
      </c>
      <c r="E73" s="5" t="s">
        <v>527</v>
      </c>
      <c r="F73" s="5" t="s">
        <v>431</v>
      </c>
      <c r="G73" s="5" t="s">
        <v>26</v>
      </c>
      <c r="H73" s="5" t="s">
        <v>29</v>
      </c>
      <c r="I73" s="5" t="s">
        <v>243</v>
      </c>
      <c r="J73" s="9" t="s">
        <v>439</v>
      </c>
      <c r="K73" s="5">
        <v>0</v>
      </c>
      <c r="L73" s="5">
        <v>0</v>
      </c>
      <c r="M73" s="5">
        <v>1</v>
      </c>
      <c r="N73" s="5">
        <f t="shared" si="5"/>
        <v>1</v>
      </c>
      <c r="O73" s="14" t="s">
        <v>531</v>
      </c>
      <c r="P73" s="39">
        <v>52</v>
      </c>
      <c r="Q73" s="40">
        <v>6</v>
      </c>
      <c r="R73" s="40">
        <v>15</v>
      </c>
      <c r="S73" s="40">
        <v>5</v>
      </c>
      <c r="T73" s="40">
        <v>5</v>
      </c>
      <c r="U73" s="40">
        <v>1</v>
      </c>
      <c r="V73" s="40">
        <v>0</v>
      </c>
      <c r="W73" s="40">
        <v>9</v>
      </c>
      <c r="X73" s="40">
        <v>3</v>
      </c>
      <c r="Y73" s="40">
        <v>0</v>
      </c>
      <c r="Z73" s="40">
        <v>5</v>
      </c>
      <c r="AA73" s="40">
        <v>0</v>
      </c>
      <c r="AB73" s="40">
        <v>3</v>
      </c>
      <c r="AE73" s="41">
        <f>Q73/N73</f>
        <v>6</v>
      </c>
      <c r="AF73" s="41">
        <f t="shared" si="7"/>
        <v>15</v>
      </c>
      <c r="AG73" s="41">
        <f t="shared" si="8"/>
        <v>5</v>
      </c>
      <c r="AH73" s="41">
        <f t="shared" si="9"/>
        <v>26</v>
      </c>
    </row>
  </sheetData>
  <autoFilter ref="A2:AH74"/>
  <dataConsolidate/>
  <mergeCells count="1">
    <mergeCell ref="A1:N1"/>
  </mergeCells>
  <pageMargins left="0.7" right="0.7"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H14"/>
  <sheetViews>
    <sheetView showGridLines="0" zoomScale="80" zoomScaleNormal="80" workbookViewId="0">
      <pane ySplit="2" topLeftCell="A3" activePane="bottomLeft" state="frozen"/>
      <selection activeCell="AP30" sqref="AP30"/>
      <selection pane="bottomLeft" activeCell="N23" sqref="N23"/>
    </sheetView>
  </sheetViews>
  <sheetFormatPr defaultRowHeight="15" customHeight="1" x14ac:dyDescent="0.25"/>
  <cols>
    <col min="1" max="1" width="4.5703125" customWidth="1"/>
    <col min="2" max="2" width="11.28515625" style="1" customWidth="1"/>
    <col min="3" max="3" width="53" style="6" customWidth="1"/>
    <col min="4" max="4" width="11" style="2" customWidth="1"/>
    <col min="5" max="5" width="12.5703125" style="1" hidden="1" customWidth="1"/>
    <col min="6" max="6" width="20.140625" style="1" customWidth="1"/>
    <col min="7" max="7" width="13.28515625" style="2" customWidth="1"/>
    <col min="8" max="8" width="15" style="2" customWidth="1"/>
    <col min="9" max="9" width="21.28515625" style="3" hidden="1" customWidth="1"/>
    <col min="10" max="10" width="48.5703125" style="1" hidden="1" customWidth="1"/>
    <col min="11" max="11" width="11.140625" style="4" hidden="1" customWidth="1"/>
    <col min="12" max="12" width="17.5703125" hidden="1" customWidth="1"/>
    <col min="13" max="13" width="20.42578125" hidden="1" customWidth="1"/>
    <col min="14" max="14" width="13.5703125" customWidth="1"/>
    <col min="15" max="15" width="9.140625" hidden="1" customWidth="1"/>
    <col min="16" max="38" width="0" hidden="1" customWidth="1"/>
  </cols>
  <sheetData>
    <row r="1" spans="1:34" s="38" customFormat="1" ht="33" customHeight="1" thickBot="1" x14ac:dyDescent="0.35">
      <c r="A1" s="56" t="s">
        <v>553</v>
      </c>
      <c r="B1" s="56"/>
      <c r="C1" s="56"/>
      <c r="D1" s="56"/>
      <c r="E1" s="56"/>
      <c r="F1" s="56"/>
      <c r="G1" s="56"/>
      <c r="H1" s="56"/>
      <c r="I1" s="56"/>
      <c r="J1" s="56"/>
      <c r="K1" s="56"/>
      <c r="L1" s="56"/>
      <c r="M1" s="56"/>
      <c r="N1" s="56"/>
    </row>
    <row r="2" spans="1:34" s="8" customFormat="1" ht="60.75" customHeight="1" thickBot="1" x14ac:dyDescent="0.3">
      <c r="A2" s="73" t="s">
        <v>0</v>
      </c>
      <c r="B2" s="73" t="s">
        <v>1</v>
      </c>
      <c r="C2" s="74" t="s">
        <v>2</v>
      </c>
      <c r="D2" s="73" t="s">
        <v>530</v>
      </c>
      <c r="E2" s="73" t="s">
        <v>3</v>
      </c>
      <c r="F2" s="73" t="s">
        <v>4</v>
      </c>
      <c r="G2" s="75" t="s">
        <v>13</v>
      </c>
      <c r="H2" s="66" t="s">
        <v>551</v>
      </c>
      <c r="I2" s="73" t="s">
        <v>25</v>
      </c>
      <c r="J2" s="76" t="s">
        <v>14</v>
      </c>
      <c r="K2" s="75" t="s">
        <v>5</v>
      </c>
      <c r="L2" s="77" t="s">
        <v>6</v>
      </c>
      <c r="M2" s="78" t="s">
        <v>7</v>
      </c>
      <c r="N2" s="77" t="s">
        <v>542</v>
      </c>
      <c r="O2" s="18"/>
      <c r="P2" s="36" t="s">
        <v>10</v>
      </c>
      <c r="Q2" s="36" t="s">
        <v>15</v>
      </c>
      <c r="R2" s="36" t="s">
        <v>18</v>
      </c>
      <c r="S2" s="36" t="s">
        <v>23</v>
      </c>
      <c r="T2" s="36" t="s">
        <v>16</v>
      </c>
      <c r="U2" s="36" t="s">
        <v>17</v>
      </c>
      <c r="V2" s="36" t="s">
        <v>19</v>
      </c>
      <c r="W2" s="36" t="s">
        <v>20</v>
      </c>
      <c r="X2" s="36" t="s">
        <v>21</v>
      </c>
      <c r="Y2" s="36" t="s">
        <v>22</v>
      </c>
      <c r="Z2" s="36" t="s">
        <v>11</v>
      </c>
      <c r="AA2" s="36" t="s">
        <v>12</v>
      </c>
      <c r="AB2" s="35" t="s">
        <v>24</v>
      </c>
      <c r="AE2" s="8" t="s">
        <v>547</v>
      </c>
      <c r="AF2" s="8" t="s">
        <v>548</v>
      </c>
      <c r="AG2" s="8" t="s">
        <v>549</v>
      </c>
      <c r="AH2" s="8" t="s">
        <v>550</v>
      </c>
    </row>
    <row r="3" spans="1:34" s="37" customFormat="1" ht="16.5" customHeight="1" x14ac:dyDescent="0.3">
      <c r="A3" s="19">
        <v>1</v>
      </c>
      <c r="B3" s="10">
        <v>248384234</v>
      </c>
      <c r="C3" s="12" t="s">
        <v>113</v>
      </c>
      <c r="D3" s="10" t="s">
        <v>100</v>
      </c>
      <c r="E3" s="10" t="s">
        <v>100</v>
      </c>
      <c r="F3" s="10" t="s">
        <v>114</v>
      </c>
      <c r="G3" s="10" t="s">
        <v>26</v>
      </c>
      <c r="H3" s="10" t="s">
        <v>30</v>
      </c>
      <c r="I3" s="10">
        <v>0</v>
      </c>
      <c r="J3" s="11" t="s">
        <v>115</v>
      </c>
      <c r="K3" s="10">
        <v>2</v>
      </c>
      <c r="L3" s="10">
        <v>0</v>
      </c>
      <c r="M3" s="10">
        <v>238</v>
      </c>
      <c r="N3" s="10">
        <f t="shared" ref="N3:N10" si="0">K3+L3+M3</f>
        <v>240</v>
      </c>
      <c r="O3" s="14" t="s">
        <v>538</v>
      </c>
      <c r="P3" s="39">
        <v>214</v>
      </c>
      <c r="Q3" s="39">
        <v>45</v>
      </c>
      <c r="R3" s="39">
        <v>60</v>
      </c>
      <c r="S3" s="39">
        <v>17</v>
      </c>
      <c r="T3" s="39">
        <v>2</v>
      </c>
      <c r="U3" s="39">
        <v>4</v>
      </c>
      <c r="V3" s="39">
        <v>3</v>
      </c>
      <c r="W3" s="39">
        <v>55</v>
      </c>
      <c r="X3" s="39">
        <v>9</v>
      </c>
      <c r="Y3" s="39">
        <v>2</v>
      </c>
      <c r="Z3" s="39">
        <v>0</v>
      </c>
      <c r="AA3" s="39">
        <v>0</v>
      </c>
      <c r="AB3" s="39">
        <v>17</v>
      </c>
      <c r="AE3" s="42">
        <f t="shared" ref="AE3" si="1">Q3/N3</f>
        <v>0.1875</v>
      </c>
      <c r="AF3" s="42">
        <f t="shared" ref="AF3" si="2">R3/N3</f>
        <v>0.25</v>
      </c>
      <c r="AG3" s="42">
        <f t="shared" ref="AG3" si="3">S3/N3</f>
        <v>7.0833333333333331E-2</v>
      </c>
      <c r="AH3" s="42">
        <f t="shared" ref="AH3" si="4">(SUM(T3:AB3))/N3</f>
        <v>0.38333333333333336</v>
      </c>
    </row>
    <row r="4" spans="1:34" s="15" customFormat="1" ht="15" customHeight="1" x14ac:dyDescent="0.3">
      <c r="A4" s="19">
        <v>2</v>
      </c>
      <c r="B4" s="10">
        <v>245599758</v>
      </c>
      <c r="C4" s="12" t="s">
        <v>141</v>
      </c>
      <c r="D4" s="10" t="s">
        <v>100</v>
      </c>
      <c r="E4" s="10" t="s">
        <v>100</v>
      </c>
      <c r="F4" s="10" t="s">
        <v>142</v>
      </c>
      <c r="G4" s="10" t="s">
        <v>26</v>
      </c>
      <c r="H4" s="10" t="s">
        <v>27</v>
      </c>
      <c r="I4" s="10" t="s">
        <v>30</v>
      </c>
      <c r="J4" s="11" t="s">
        <v>143</v>
      </c>
      <c r="K4" s="10">
        <v>34</v>
      </c>
      <c r="L4" s="10">
        <v>0</v>
      </c>
      <c r="M4" s="10">
        <v>153</v>
      </c>
      <c r="N4" s="10">
        <f t="shared" si="0"/>
        <v>187</v>
      </c>
      <c r="O4" s="14" t="s">
        <v>537</v>
      </c>
      <c r="P4" s="39">
        <v>373</v>
      </c>
      <c r="Q4" s="39">
        <v>114</v>
      </c>
      <c r="R4" s="39">
        <v>111</v>
      </c>
      <c r="S4" s="39">
        <v>21</v>
      </c>
      <c r="T4" s="39">
        <v>2</v>
      </c>
      <c r="U4" s="39">
        <v>7</v>
      </c>
      <c r="V4" s="39">
        <v>12</v>
      </c>
      <c r="W4" s="39">
        <v>11</v>
      </c>
      <c r="X4" s="39">
        <v>46</v>
      </c>
      <c r="Y4" s="39">
        <v>2</v>
      </c>
      <c r="Z4" s="39">
        <v>0</v>
      </c>
      <c r="AA4" s="39">
        <v>0</v>
      </c>
      <c r="AB4" s="39">
        <v>10</v>
      </c>
      <c r="AE4" s="42">
        <f t="shared" ref="AE4:AE14" si="5">Q4/N4</f>
        <v>0.60962566844919786</v>
      </c>
      <c r="AF4" s="42">
        <f t="shared" ref="AF4:AF14" si="6">R4/N4</f>
        <v>0.5935828877005348</v>
      </c>
      <c r="AG4" s="42">
        <f t="shared" ref="AG4:AG10" si="7">S4/N4</f>
        <v>0.11229946524064172</v>
      </c>
      <c r="AH4" s="42">
        <f t="shared" ref="AH4:AH10" si="8">(SUM(T4:AB4))/N4</f>
        <v>0.48128342245989303</v>
      </c>
    </row>
    <row r="5" spans="1:34" s="15" customFormat="1" ht="15" customHeight="1" x14ac:dyDescent="0.3">
      <c r="A5" s="19">
        <v>3</v>
      </c>
      <c r="B5" s="10">
        <v>445412152</v>
      </c>
      <c r="C5" s="12" t="s">
        <v>128</v>
      </c>
      <c r="D5" s="10" t="s">
        <v>100</v>
      </c>
      <c r="E5" s="10" t="s">
        <v>100</v>
      </c>
      <c r="F5" s="10" t="s">
        <v>129</v>
      </c>
      <c r="G5" s="10" t="s">
        <v>26</v>
      </c>
      <c r="H5" s="10" t="s">
        <v>27</v>
      </c>
      <c r="I5" s="10" t="s">
        <v>131</v>
      </c>
      <c r="J5" s="11" t="s">
        <v>132</v>
      </c>
      <c r="K5" s="10">
        <v>50</v>
      </c>
      <c r="L5" s="10">
        <v>0</v>
      </c>
      <c r="M5" s="10">
        <v>132</v>
      </c>
      <c r="N5" s="10">
        <f t="shared" si="0"/>
        <v>182</v>
      </c>
      <c r="O5" s="14" t="s">
        <v>537</v>
      </c>
      <c r="P5" s="39">
        <v>0</v>
      </c>
      <c r="Q5" s="39">
        <v>0</v>
      </c>
      <c r="R5" s="39">
        <v>0</v>
      </c>
      <c r="S5" s="39">
        <v>0</v>
      </c>
      <c r="T5" s="39">
        <v>0</v>
      </c>
      <c r="U5" s="39">
        <v>0</v>
      </c>
      <c r="V5" s="39">
        <v>0</v>
      </c>
      <c r="W5" s="39">
        <v>0</v>
      </c>
      <c r="X5" s="39">
        <v>0</v>
      </c>
      <c r="Y5" s="39">
        <v>0</v>
      </c>
      <c r="Z5" s="39">
        <v>0</v>
      </c>
      <c r="AA5" s="39">
        <v>0</v>
      </c>
      <c r="AB5" s="39">
        <v>0</v>
      </c>
      <c r="AE5" s="42">
        <f t="shared" si="5"/>
        <v>0</v>
      </c>
      <c r="AF5" s="42">
        <f t="shared" si="6"/>
        <v>0</v>
      </c>
      <c r="AG5" s="42">
        <f t="shared" si="7"/>
        <v>0</v>
      </c>
      <c r="AH5" s="42">
        <f t="shared" si="8"/>
        <v>0</v>
      </c>
    </row>
    <row r="6" spans="1:34" s="15" customFormat="1" ht="15" customHeight="1" x14ac:dyDescent="0.3">
      <c r="A6" s="19">
        <v>4</v>
      </c>
      <c r="B6" s="10">
        <v>404476205</v>
      </c>
      <c r="C6" s="12" t="s">
        <v>99</v>
      </c>
      <c r="D6" s="10" t="s">
        <v>100</v>
      </c>
      <c r="E6" s="10" t="s">
        <v>100</v>
      </c>
      <c r="F6" s="10" t="s">
        <v>101</v>
      </c>
      <c r="G6" s="10" t="s">
        <v>38</v>
      </c>
      <c r="H6" s="10" t="s">
        <v>27</v>
      </c>
      <c r="I6" s="10">
        <v>0</v>
      </c>
      <c r="J6" s="11" t="s">
        <v>102</v>
      </c>
      <c r="K6" s="10">
        <v>20</v>
      </c>
      <c r="L6" s="10">
        <v>129</v>
      </c>
      <c r="M6" s="10">
        <v>31</v>
      </c>
      <c r="N6" s="10">
        <f t="shared" si="0"/>
        <v>180</v>
      </c>
      <c r="O6" s="14" t="s">
        <v>537</v>
      </c>
      <c r="P6" s="39">
        <v>437</v>
      </c>
      <c r="Q6" s="39">
        <v>121</v>
      </c>
      <c r="R6" s="39">
        <v>169</v>
      </c>
      <c r="S6" s="39">
        <v>54</v>
      </c>
      <c r="T6" s="39">
        <v>8</v>
      </c>
      <c r="U6" s="39">
        <v>0</v>
      </c>
      <c r="V6" s="39">
        <v>7</v>
      </c>
      <c r="W6" s="39">
        <v>12</v>
      </c>
      <c r="X6" s="39">
        <v>59</v>
      </c>
      <c r="Y6" s="39">
        <v>2</v>
      </c>
      <c r="Z6" s="39">
        <v>1</v>
      </c>
      <c r="AA6" s="39">
        <v>0</v>
      </c>
      <c r="AB6" s="39">
        <v>4</v>
      </c>
      <c r="AE6" s="42">
        <f t="shared" si="5"/>
        <v>0.67222222222222228</v>
      </c>
      <c r="AF6" s="42">
        <f t="shared" si="6"/>
        <v>0.93888888888888888</v>
      </c>
      <c r="AG6" s="42">
        <f t="shared" si="7"/>
        <v>0.3</v>
      </c>
      <c r="AH6" s="42">
        <f t="shared" si="8"/>
        <v>0.51666666666666672</v>
      </c>
    </row>
    <row r="7" spans="1:34" s="15" customFormat="1" ht="15" customHeight="1" x14ac:dyDescent="0.3">
      <c r="A7" s="19">
        <v>5</v>
      </c>
      <c r="B7" s="10">
        <v>404476205</v>
      </c>
      <c r="C7" s="12" t="s">
        <v>103</v>
      </c>
      <c r="D7" s="10" t="s">
        <v>100</v>
      </c>
      <c r="E7" s="10" t="s">
        <v>100</v>
      </c>
      <c r="F7" s="10" t="s">
        <v>104</v>
      </c>
      <c r="G7" s="10" t="s">
        <v>38</v>
      </c>
      <c r="H7" s="10" t="s">
        <v>27</v>
      </c>
      <c r="I7" s="10" t="s">
        <v>30</v>
      </c>
      <c r="J7" s="11" t="s">
        <v>105</v>
      </c>
      <c r="K7" s="10">
        <v>0</v>
      </c>
      <c r="L7" s="10">
        <v>0</v>
      </c>
      <c r="M7" s="10">
        <v>142</v>
      </c>
      <c r="N7" s="10">
        <f t="shared" si="0"/>
        <v>142</v>
      </c>
      <c r="O7" s="14" t="s">
        <v>540</v>
      </c>
      <c r="P7" s="39">
        <v>527</v>
      </c>
      <c r="Q7" s="39">
        <v>174</v>
      </c>
      <c r="R7" s="39">
        <v>187</v>
      </c>
      <c r="S7" s="39">
        <v>60</v>
      </c>
      <c r="T7" s="39">
        <v>13</v>
      </c>
      <c r="U7" s="39">
        <v>0</v>
      </c>
      <c r="V7" s="39">
        <v>0</v>
      </c>
      <c r="W7" s="39">
        <v>11</v>
      </c>
      <c r="X7" s="39">
        <v>58</v>
      </c>
      <c r="Y7" s="39">
        <v>4</v>
      </c>
      <c r="Z7" s="39">
        <v>0</v>
      </c>
      <c r="AA7" s="39">
        <v>0</v>
      </c>
      <c r="AB7" s="39">
        <v>20</v>
      </c>
      <c r="AE7" s="42">
        <f t="shared" si="5"/>
        <v>1.2253521126760563</v>
      </c>
      <c r="AF7" s="42">
        <f t="shared" si="6"/>
        <v>1.3169014084507042</v>
      </c>
      <c r="AG7" s="42">
        <f t="shared" si="7"/>
        <v>0.42253521126760563</v>
      </c>
      <c r="AH7" s="42">
        <f t="shared" si="8"/>
        <v>0.74647887323943662</v>
      </c>
    </row>
    <row r="8" spans="1:34" s="15" customFormat="1" ht="15" customHeight="1" x14ac:dyDescent="0.3">
      <c r="A8" s="19">
        <v>6</v>
      </c>
      <c r="B8" s="10">
        <v>445466870</v>
      </c>
      <c r="C8" s="12" t="s">
        <v>125</v>
      </c>
      <c r="D8" s="10" t="s">
        <v>100</v>
      </c>
      <c r="E8" s="10" t="s">
        <v>100</v>
      </c>
      <c r="F8" s="10" t="s">
        <v>126</v>
      </c>
      <c r="G8" s="10" t="s">
        <v>26</v>
      </c>
      <c r="H8" s="10" t="s">
        <v>27</v>
      </c>
      <c r="I8" s="10" t="s">
        <v>30</v>
      </c>
      <c r="J8" s="11" t="s">
        <v>127</v>
      </c>
      <c r="K8" s="10">
        <v>0</v>
      </c>
      <c r="L8" s="10">
        <v>0</v>
      </c>
      <c r="M8" s="10">
        <v>121</v>
      </c>
      <c r="N8" s="10">
        <f t="shared" si="0"/>
        <v>121</v>
      </c>
      <c r="O8" s="14" t="s">
        <v>543</v>
      </c>
      <c r="P8" s="39">
        <v>369</v>
      </c>
      <c r="Q8" s="39">
        <v>121</v>
      </c>
      <c r="R8" s="39">
        <v>162</v>
      </c>
      <c r="S8" s="39">
        <v>1</v>
      </c>
      <c r="T8" s="39">
        <v>0</v>
      </c>
      <c r="U8" s="39">
        <v>7</v>
      </c>
      <c r="V8" s="39">
        <v>0</v>
      </c>
      <c r="W8" s="39">
        <v>26</v>
      </c>
      <c r="X8" s="39">
        <v>50</v>
      </c>
      <c r="Y8" s="39">
        <v>2</v>
      </c>
      <c r="Z8" s="39">
        <v>0</v>
      </c>
      <c r="AA8" s="39">
        <v>0</v>
      </c>
      <c r="AB8" s="39">
        <v>0</v>
      </c>
      <c r="AE8" s="42">
        <f t="shared" si="5"/>
        <v>1</v>
      </c>
      <c r="AF8" s="42">
        <f t="shared" si="6"/>
        <v>1.3388429752066116</v>
      </c>
      <c r="AG8" s="42">
        <f t="shared" si="7"/>
        <v>8.2644628099173556E-3</v>
      </c>
      <c r="AH8" s="42">
        <f t="shared" si="8"/>
        <v>0.7024793388429752</v>
      </c>
    </row>
    <row r="9" spans="1:34" s="58" customFormat="1" ht="15" customHeight="1" x14ac:dyDescent="0.3">
      <c r="A9" s="43">
        <v>7</v>
      </c>
      <c r="B9" s="52">
        <v>245418392</v>
      </c>
      <c r="C9" s="53" t="s">
        <v>109</v>
      </c>
      <c r="D9" s="52" t="s">
        <v>100</v>
      </c>
      <c r="E9" s="52" t="s">
        <v>100</v>
      </c>
      <c r="F9" s="52" t="s">
        <v>110</v>
      </c>
      <c r="G9" s="52" t="s">
        <v>28</v>
      </c>
      <c r="H9" s="52" t="s">
        <v>37</v>
      </c>
      <c r="I9" s="52" t="s">
        <v>111</v>
      </c>
      <c r="J9" s="54" t="s">
        <v>112</v>
      </c>
      <c r="K9" s="52">
        <v>0</v>
      </c>
      <c r="L9" s="52">
        <v>26</v>
      </c>
      <c r="M9" s="52">
        <v>79</v>
      </c>
      <c r="N9" s="52">
        <f t="shared" si="0"/>
        <v>105</v>
      </c>
      <c r="O9" s="57" t="s">
        <v>544</v>
      </c>
      <c r="P9" s="44">
        <v>197</v>
      </c>
      <c r="Q9" s="44">
        <v>37</v>
      </c>
      <c r="R9" s="44">
        <v>67</v>
      </c>
      <c r="S9" s="44">
        <v>30</v>
      </c>
      <c r="T9" s="44">
        <v>0</v>
      </c>
      <c r="U9" s="44">
        <v>6</v>
      </c>
      <c r="V9" s="44">
        <v>0</v>
      </c>
      <c r="W9" s="44">
        <v>0</v>
      </c>
      <c r="X9" s="44">
        <v>24</v>
      </c>
      <c r="Y9" s="44">
        <v>3</v>
      </c>
      <c r="Z9" s="44">
        <v>0</v>
      </c>
      <c r="AA9" s="44">
        <v>0</v>
      </c>
      <c r="AB9" s="44">
        <v>30</v>
      </c>
      <c r="AE9" s="59">
        <f t="shared" si="5"/>
        <v>0.35238095238095241</v>
      </c>
      <c r="AF9" s="59">
        <f t="shared" si="6"/>
        <v>0.63809523809523805</v>
      </c>
      <c r="AG9" s="59">
        <f t="shared" si="7"/>
        <v>0.2857142857142857</v>
      </c>
      <c r="AH9" s="59">
        <f t="shared" si="8"/>
        <v>0.6</v>
      </c>
    </row>
    <row r="10" spans="1:34" s="58" customFormat="1" ht="19.5" customHeight="1" x14ac:dyDescent="0.3">
      <c r="A10" s="43">
        <v>8</v>
      </c>
      <c r="B10" s="52">
        <v>245428880</v>
      </c>
      <c r="C10" s="53" t="s">
        <v>118</v>
      </c>
      <c r="D10" s="52" t="s">
        <v>100</v>
      </c>
      <c r="E10" s="52" t="s">
        <v>100</v>
      </c>
      <c r="F10" s="52" t="s">
        <v>119</v>
      </c>
      <c r="G10" s="52" t="s">
        <v>28</v>
      </c>
      <c r="H10" s="52" t="s">
        <v>526</v>
      </c>
      <c r="I10" s="52" t="s">
        <v>30</v>
      </c>
      <c r="J10" s="54" t="s">
        <v>120</v>
      </c>
      <c r="K10" s="52">
        <v>0</v>
      </c>
      <c r="L10" s="52">
        <v>0</v>
      </c>
      <c r="M10" s="52">
        <v>99</v>
      </c>
      <c r="N10" s="52">
        <f t="shared" si="0"/>
        <v>99</v>
      </c>
      <c r="O10" s="60" t="s">
        <v>536</v>
      </c>
      <c r="P10" s="44">
        <v>596</v>
      </c>
      <c r="Q10" s="44">
        <v>209</v>
      </c>
      <c r="R10" s="44">
        <v>218</v>
      </c>
      <c r="S10" s="44">
        <v>61</v>
      </c>
      <c r="T10" s="44">
        <v>0</v>
      </c>
      <c r="U10" s="44">
        <v>18</v>
      </c>
      <c r="V10" s="44">
        <v>0</v>
      </c>
      <c r="W10" s="44">
        <v>0</v>
      </c>
      <c r="X10" s="44">
        <v>72</v>
      </c>
      <c r="Y10" s="44">
        <v>2</v>
      </c>
      <c r="Z10" s="44">
        <v>1</v>
      </c>
      <c r="AA10" s="44">
        <v>0</v>
      </c>
      <c r="AB10" s="44">
        <v>15</v>
      </c>
      <c r="AE10" s="59">
        <f t="shared" si="5"/>
        <v>2.1111111111111112</v>
      </c>
      <c r="AF10" s="59">
        <f t="shared" si="6"/>
        <v>2.202020202020202</v>
      </c>
      <c r="AG10" s="59">
        <f t="shared" si="7"/>
        <v>0.61616161616161613</v>
      </c>
      <c r="AH10" s="59">
        <f t="shared" si="8"/>
        <v>1.0909090909090908</v>
      </c>
    </row>
    <row r="11" spans="1:34" ht="15" customHeight="1" x14ac:dyDescent="0.25">
      <c r="AE11" s="41"/>
      <c r="AF11" s="41"/>
      <c r="AG11" s="41"/>
      <c r="AH11" s="41"/>
    </row>
    <row r="12" spans="1:34" ht="15" customHeight="1" x14ac:dyDescent="0.25">
      <c r="O12" t="s">
        <v>529</v>
      </c>
      <c r="P12">
        <f>SUM(P3:P10)</f>
        <v>2713</v>
      </c>
      <c r="Q12" s="38">
        <f>SUM(Q3:Q10)</f>
        <v>821</v>
      </c>
      <c r="R12" s="38">
        <f>SUM(R3:R10)</f>
        <v>974</v>
      </c>
      <c r="S12" s="38">
        <f>SUM(S3:S10)</f>
        <v>244</v>
      </c>
      <c r="T12" s="38">
        <f>SUM(T3:T10)</f>
        <v>25</v>
      </c>
      <c r="U12" s="38">
        <f>SUM(U3:U10)</f>
        <v>42</v>
      </c>
      <c r="V12" s="38">
        <f>SUM(V3:V10)</f>
        <v>22</v>
      </c>
      <c r="W12" s="38">
        <f>SUM(W3:W10)</f>
        <v>115</v>
      </c>
      <c r="X12" s="38">
        <f>SUM(X3:X10)</f>
        <v>318</v>
      </c>
      <c r="Y12" s="38">
        <f>SUM(Y3:Y10)</f>
        <v>17</v>
      </c>
      <c r="Z12" s="38">
        <f>SUM(Z3:Z10)</f>
        <v>2</v>
      </c>
      <c r="AA12" s="38">
        <f>SUM(AA3:AA10)</f>
        <v>0</v>
      </c>
      <c r="AB12" s="38">
        <f>SUM(AB3:AB10)</f>
        <v>96</v>
      </c>
      <c r="AE12" s="41" t="e">
        <f t="shared" si="5"/>
        <v>#DIV/0!</v>
      </c>
      <c r="AF12" s="41" t="e">
        <f t="shared" si="6"/>
        <v>#DIV/0!</v>
      </c>
      <c r="AG12" s="41" t="e">
        <f t="shared" ref="AG12:AG14" si="9">S12/N12</f>
        <v>#DIV/0!</v>
      </c>
      <c r="AH12" s="41" t="e">
        <f t="shared" ref="AH12:AH14" si="10">(SUM(T12:AB12))/N12</f>
        <v>#DIV/0!</v>
      </c>
    </row>
    <row r="13" spans="1:34" ht="15" customHeight="1" x14ac:dyDescent="0.25">
      <c r="AE13" s="41"/>
      <c r="AF13" s="41"/>
      <c r="AG13" s="41"/>
      <c r="AH13" s="41"/>
    </row>
    <row r="14" spans="1:34" ht="15" customHeight="1" x14ac:dyDescent="0.25">
      <c r="N14" s="38"/>
      <c r="O14" t="s">
        <v>546</v>
      </c>
      <c r="P14">
        <f>P10+P9+P6+P5+P4+P3</f>
        <v>1817</v>
      </c>
      <c r="Q14" s="38">
        <f t="shared" ref="Q14:AB14" si="11">Q10+Q9+Q6+Q5+Q4+Q3</f>
        <v>526</v>
      </c>
      <c r="R14" s="38">
        <f>R10+R9+R6+R5+R4+R3</f>
        <v>625</v>
      </c>
      <c r="S14" s="38">
        <f>S10+S9+S6+S5+S4+S3</f>
        <v>183</v>
      </c>
      <c r="T14" s="38">
        <f t="shared" si="11"/>
        <v>12</v>
      </c>
      <c r="U14" s="38">
        <f t="shared" si="11"/>
        <v>35</v>
      </c>
      <c r="V14" s="38">
        <f t="shared" si="11"/>
        <v>22</v>
      </c>
      <c r="W14" s="38">
        <f t="shared" si="11"/>
        <v>78</v>
      </c>
      <c r="X14" s="38">
        <f t="shared" si="11"/>
        <v>210</v>
      </c>
      <c r="Y14" s="38">
        <f t="shared" si="11"/>
        <v>11</v>
      </c>
      <c r="Z14" s="38">
        <f t="shared" si="11"/>
        <v>2</v>
      </c>
      <c r="AA14" s="38">
        <f t="shared" si="11"/>
        <v>0</v>
      </c>
      <c r="AB14" s="38">
        <f t="shared" si="11"/>
        <v>76</v>
      </c>
      <c r="AE14" s="41" t="e">
        <f t="shared" si="5"/>
        <v>#DIV/0!</v>
      </c>
      <c r="AF14" s="41" t="e">
        <f t="shared" si="6"/>
        <v>#DIV/0!</v>
      </c>
      <c r="AG14" s="41" t="e">
        <f t="shared" si="9"/>
        <v>#DIV/0!</v>
      </c>
      <c r="AH14" s="41" t="e">
        <f t="shared" si="10"/>
        <v>#DIV/0!</v>
      </c>
    </row>
  </sheetData>
  <autoFilter ref="A2:O10"/>
  <dataConsolidate/>
  <mergeCells count="1">
    <mergeCell ref="A1:N1"/>
  </mergeCells>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H13"/>
  <sheetViews>
    <sheetView showGridLines="0" zoomScale="80" zoomScaleNormal="80" workbookViewId="0">
      <pane ySplit="2" topLeftCell="A3" activePane="bottomLeft" state="frozen"/>
      <selection activeCell="AP30" sqref="AP30"/>
      <selection pane="bottomLeft" activeCell="G21" sqref="G21"/>
    </sheetView>
  </sheetViews>
  <sheetFormatPr defaultRowHeight="15" customHeight="1" x14ac:dyDescent="0.25"/>
  <cols>
    <col min="1" max="1" width="4.5703125" style="38" customWidth="1"/>
    <col min="2" max="2" width="11.28515625" style="1" customWidth="1"/>
    <col min="3" max="3" width="53" style="6" customWidth="1"/>
    <col min="4" max="4" width="11" style="2" customWidth="1"/>
    <col min="5" max="5" width="12.5703125" style="1" hidden="1" customWidth="1"/>
    <col min="6" max="6" width="20.140625" style="1" customWidth="1"/>
    <col min="7" max="7" width="13.28515625" style="2" customWidth="1"/>
    <col min="8" max="8" width="15" style="2" customWidth="1"/>
    <col min="9" max="9" width="21.28515625" style="3" hidden="1" customWidth="1"/>
    <col min="10" max="10" width="48.5703125" style="1" hidden="1" customWidth="1"/>
    <col min="11" max="11" width="11.140625" style="4" hidden="1" customWidth="1"/>
    <col min="12" max="12" width="17.5703125" style="38" hidden="1" customWidth="1"/>
    <col min="13" max="13" width="20.42578125" style="38" hidden="1" customWidth="1"/>
    <col min="14" max="14" width="13.5703125" style="38" customWidth="1"/>
    <col min="15" max="15" width="9.140625" style="38" hidden="1" customWidth="1"/>
    <col min="16" max="38" width="0" style="38" hidden="1" customWidth="1"/>
    <col min="39" max="16384" width="9.140625" style="38"/>
  </cols>
  <sheetData>
    <row r="1" spans="1:34" ht="34.5" customHeight="1" thickBot="1" x14ac:dyDescent="0.35">
      <c r="A1" s="72" t="s">
        <v>556</v>
      </c>
      <c r="B1" s="72"/>
      <c r="C1" s="72"/>
      <c r="D1" s="72"/>
      <c r="E1" s="72"/>
      <c r="F1" s="72"/>
      <c r="G1" s="72"/>
      <c r="H1" s="72"/>
      <c r="I1" s="72"/>
      <c r="J1" s="72"/>
      <c r="K1" s="72"/>
      <c r="L1" s="72"/>
      <c r="M1" s="72"/>
      <c r="N1" s="72"/>
    </row>
    <row r="2" spans="1:34" s="8" customFormat="1" ht="69" customHeight="1" thickBot="1" x14ac:dyDescent="0.3">
      <c r="A2" s="61" t="s">
        <v>0</v>
      </c>
      <c r="B2" s="62" t="s">
        <v>1</v>
      </c>
      <c r="C2" s="63" t="s">
        <v>2</v>
      </c>
      <c r="D2" s="64" t="s">
        <v>530</v>
      </c>
      <c r="E2" s="64" t="s">
        <v>3</v>
      </c>
      <c r="F2" s="64" t="s">
        <v>4</v>
      </c>
      <c r="G2" s="65" t="s">
        <v>13</v>
      </c>
      <c r="H2" s="66" t="s">
        <v>551</v>
      </c>
      <c r="I2" s="64" t="s">
        <v>25</v>
      </c>
      <c r="J2" s="67" t="s">
        <v>14</v>
      </c>
      <c r="K2" s="68" t="s">
        <v>5</v>
      </c>
      <c r="L2" s="69" t="s">
        <v>6</v>
      </c>
      <c r="M2" s="70" t="s">
        <v>7</v>
      </c>
      <c r="N2" s="71" t="s">
        <v>542</v>
      </c>
      <c r="O2" s="18"/>
      <c r="P2" s="36" t="s">
        <v>10</v>
      </c>
      <c r="Q2" s="36" t="s">
        <v>15</v>
      </c>
      <c r="R2" s="36" t="s">
        <v>18</v>
      </c>
      <c r="S2" s="36" t="s">
        <v>23</v>
      </c>
      <c r="T2" s="36" t="s">
        <v>16</v>
      </c>
      <c r="U2" s="36" t="s">
        <v>17</v>
      </c>
      <c r="V2" s="36" t="s">
        <v>19</v>
      </c>
      <c r="W2" s="36" t="s">
        <v>20</v>
      </c>
      <c r="X2" s="36" t="s">
        <v>21</v>
      </c>
      <c r="Y2" s="36" t="s">
        <v>22</v>
      </c>
      <c r="Z2" s="36" t="s">
        <v>11</v>
      </c>
      <c r="AA2" s="36" t="s">
        <v>12</v>
      </c>
      <c r="AB2" s="35" t="s">
        <v>24</v>
      </c>
      <c r="AE2" s="8" t="s">
        <v>547</v>
      </c>
      <c r="AF2" s="8" t="s">
        <v>548</v>
      </c>
      <c r="AG2" s="8" t="s">
        <v>549</v>
      </c>
      <c r="AH2" s="8" t="s">
        <v>550</v>
      </c>
    </row>
    <row r="3" spans="1:34" s="15" customFormat="1" ht="15" customHeight="1" x14ac:dyDescent="0.3">
      <c r="A3" s="13">
        <v>1</v>
      </c>
      <c r="B3" s="39">
        <v>445508264</v>
      </c>
      <c r="C3" s="7" t="s">
        <v>138</v>
      </c>
      <c r="D3" s="39" t="s">
        <v>100</v>
      </c>
      <c r="E3" s="39" t="s">
        <v>100</v>
      </c>
      <c r="F3" s="39" t="s">
        <v>139</v>
      </c>
      <c r="G3" s="39" t="s">
        <v>26</v>
      </c>
      <c r="H3" s="39" t="s">
        <v>27</v>
      </c>
      <c r="I3" s="39" t="s">
        <v>30</v>
      </c>
      <c r="J3" s="9" t="s">
        <v>140</v>
      </c>
      <c r="K3" s="39">
        <v>3</v>
      </c>
      <c r="L3" s="39">
        <v>3</v>
      </c>
      <c r="M3" s="39">
        <v>62</v>
      </c>
      <c r="N3" s="39">
        <f t="shared" ref="N3:N8" si="0">K3+L3+M3</f>
        <v>68</v>
      </c>
      <c r="O3" s="14" t="s">
        <v>533</v>
      </c>
      <c r="P3" s="39">
        <v>178</v>
      </c>
      <c r="Q3" s="39">
        <v>62</v>
      </c>
      <c r="R3" s="39">
        <v>48</v>
      </c>
      <c r="S3" s="39">
        <v>8</v>
      </c>
      <c r="T3" s="39">
        <v>0</v>
      </c>
      <c r="U3" s="39">
        <v>0</v>
      </c>
      <c r="V3" s="39">
        <v>23</v>
      </c>
      <c r="W3" s="39">
        <v>0</v>
      </c>
      <c r="X3" s="39">
        <v>21</v>
      </c>
      <c r="Y3" s="39">
        <v>1</v>
      </c>
      <c r="Z3" s="39">
        <v>0</v>
      </c>
      <c r="AA3" s="39">
        <v>0</v>
      </c>
      <c r="AB3" s="39">
        <v>15</v>
      </c>
      <c r="AE3" s="41">
        <f t="shared" ref="AE3:AE13" si="1">Q3/N3</f>
        <v>0.91176470588235292</v>
      </c>
      <c r="AF3" s="41">
        <f t="shared" ref="AF3:AF13" si="2">R3/N3</f>
        <v>0.70588235294117652</v>
      </c>
      <c r="AG3" s="41">
        <f t="shared" ref="AG3:AG8" si="3">S3/N3</f>
        <v>0.11764705882352941</v>
      </c>
      <c r="AH3" s="41">
        <f t="shared" ref="AH3:AH8" si="4">(SUM(T3:AB3))/N3</f>
        <v>0.88235294117647056</v>
      </c>
    </row>
    <row r="4" spans="1:34" s="15" customFormat="1" ht="15" customHeight="1" x14ac:dyDescent="0.3">
      <c r="A4" s="19">
        <v>2</v>
      </c>
      <c r="B4" s="10">
        <v>445506630</v>
      </c>
      <c r="C4" s="12" t="s">
        <v>121</v>
      </c>
      <c r="D4" s="10" t="s">
        <v>100</v>
      </c>
      <c r="E4" s="10" t="s">
        <v>100</v>
      </c>
      <c r="F4" s="10" t="s">
        <v>122</v>
      </c>
      <c r="G4" s="10" t="s">
        <v>26</v>
      </c>
      <c r="H4" s="10" t="s">
        <v>27</v>
      </c>
      <c r="I4" s="10" t="s">
        <v>123</v>
      </c>
      <c r="J4" s="11" t="s">
        <v>124</v>
      </c>
      <c r="K4" s="10">
        <v>1</v>
      </c>
      <c r="L4" s="10">
        <v>6</v>
      </c>
      <c r="M4" s="10">
        <v>44</v>
      </c>
      <c r="N4" s="10">
        <f t="shared" si="0"/>
        <v>51</v>
      </c>
      <c r="O4" s="14" t="s">
        <v>532</v>
      </c>
      <c r="P4" s="39">
        <v>236</v>
      </c>
      <c r="Q4" s="39">
        <v>90</v>
      </c>
      <c r="R4" s="39">
        <v>70</v>
      </c>
      <c r="S4" s="39">
        <v>35</v>
      </c>
      <c r="T4" s="39">
        <v>0</v>
      </c>
      <c r="U4" s="39">
        <v>6</v>
      </c>
      <c r="V4" s="39">
        <v>6</v>
      </c>
      <c r="W4" s="39">
        <v>2</v>
      </c>
      <c r="X4" s="39">
        <v>23</v>
      </c>
      <c r="Y4" s="39">
        <v>2</v>
      </c>
      <c r="Z4" s="39">
        <v>1</v>
      </c>
      <c r="AA4" s="39">
        <v>0</v>
      </c>
      <c r="AB4" s="39">
        <v>1</v>
      </c>
      <c r="AE4" s="41">
        <f t="shared" si="1"/>
        <v>1.7647058823529411</v>
      </c>
      <c r="AF4" s="41">
        <f t="shared" si="2"/>
        <v>1.3725490196078431</v>
      </c>
      <c r="AG4" s="41">
        <f t="shared" si="3"/>
        <v>0.68627450980392157</v>
      </c>
      <c r="AH4" s="41">
        <f t="shared" si="4"/>
        <v>0.80392156862745101</v>
      </c>
    </row>
    <row r="5" spans="1:34" s="15" customFormat="1" ht="15" customHeight="1" x14ac:dyDescent="0.3">
      <c r="A5" s="19">
        <v>3</v>
      </c>
      <c r="B5" s="10">
        <v>245629734</v>
      </c>
      <c r="C5" s="12" t="s">
        <v>106</v>
      </c>
      <c r="D5" s="10" t="s">
        <v>100</v>
      </c>
      <c r="E5" s="10" t="s">
        <v>100</v>
      </c>
      <c r="F5" s="10" t="s">
        <v>107</v>
      </c>
      <c r="G5" s="10" t="s">
        <v>26</v>
      </c>
      <c r="H5" s="10" t="s">
        <v>30</v>
      </c>
      <c r="I5" s="10">
        <v>0</v>
      </c>
      <c r="J5" s="11" t="s">
        <v>108</v>
      </c>
      <c r="K5" s="10">
        <v>0</v>
      </c>
      <c r="L5" s="10">
        <v>2</v>
      </c>
      <c r="M5" s="10">
        <v>17</v>
      </c>
      <c r="N5" s="10">
        <f t="shared" si="0"/>
        <v>19</v>
      </c>
      <c r="O5" s="14" t="s">
        <v>531</v>
      </c>
      <c r="P5" s="39">
        <v>154</v>
      </c>
      <c r="Q5" s="39">
        <v>66</v>
      </c>
      <c r="R5" s="39">
        <v>44</v>
      </c>
      <c r="S5" s="39">
        <v>23</v>
      </c>
      <c r="T5" s="39">
        <v>5</v>
      </c>
      <c r="U5" s="39">
        <v>0</v>
      </c>
      <c r="V5" s="39">
        <v>0</v>
      </c>
      <c r="W5" s="39">
        <v>0</v>
      </c>
      <c r="X5" s="39">
        <v>13</v>
      </c>
      <c r="Y5" s="39">
        <v>1</v>
      </c>
      <c r="Z5" s="39">
        <v>1</v>
      </c>
      <c r="AA5" s="39">
        <v>0</v>
      </c>
      <c r="AB5" s="39">
        <v>1</v>
      </c>
      <c r="AE5" s="41">
        <f t="shared" si="1"/>
        <v>3.4736842105263159</v>
      </c>
      <c r="AF5" s="41">
        <f t="shared" si="2"/>
        <v>2.3157894736842106</v>
      </c>
      <c r="AG5" s="41">
        <f t="shared" si="3"/>
        <v>1.2105263157894737</v>
      </c>
      <c r="AH5" s="41">
        <f t="shared" si="4"/>
        <v>1.1052631578947369</v>
      </c>
    </row>
    <row r="6" spans="1:34" s="15" customFormat="1" ht="15" customHeight="1" x14ac:dyDescent="0.3">
      <c r="A6" s="19">
        <v>4</v>
      </c>
      <c r="B6" s="10">
        <v>245441552</v>
      </c>
      <c r="C6" s="12" t="s">
        <v>133</v>
      </c>
      <c r="D6" s="10" t="s">
        <v>100</v>
      </c>
      <c r="E6" s="10" t="s">
        <v>100</v>
      </c>
      <c r="F6" s="10" t="s">
        <v>134</v>
      </c>
      <c r="G6" s="10" t="s">
        <v>26</v>
      </c>
      <c r="H6" s="10" t="s">
        <v>30</v>
      </c>
      <c r="I6" s="10">
        <v>0</v>
      </c>
      <c r="J6" s="11" t="s">
        <v>8</v>
      </c>
      <c r="K6" s="10">
        <v>0</v>
      </c>
      <c r="L6" s="10">
        <v>4</v>
      </c>
      <c r="M6" s="10">
        <v>6</v>
      </c>
      <c r="N6" s="10">
        <f t="shared" si="0"/>
        <v>10</v>
      </c>
      <c r="O6" s="14" t="s">
        <v>531</v>
      </c>
      <c r="P6" s="39">
        <v>72</v>
      </c>
      <c r="Q6" s="39">
        <v>39</v>
      </c>
      <c r="R6" s="39">
        <v>10</v>
      </c>
      <c r="S6" s="39">
        <v>15</v>
      </c>
      <c r="T6" s="39">
        <v>0</v>
      </c>
      <c r="U6" s="39">
        <v>2</v>
      </c>
      <c r="V6" s="39">
        <v>0</v>
      </c>
      <c r="W6" s="39">
        <v>0</v>
      </c>
      <c r="X6" s="39">
        <v>4</v>
      </c>
      <c r="Y6" s="39">
        <v>0</v>
      </c>
      <c r="Z6" s="39">
        <v>0</v>
      </c>
      <c r="AA6" s="39">
        <v>0</v>
      </c>
      <c r="AB6" s="39">
        <v>2</v>
      </c>
      <c r="AE6" s="41">
        <f t="shared" si="1"/>
        <v>3.9</v>
      </c>
      <c r="AF6" s="41">
        <f t="shared" si="2"/>
        <v>1</v>
      </c>
      <c r="AG6" s="41">
        <f t="shared" si="3"/>
        <v>1.5</v>
      </c>
      <c r="AH6" s="41">
        <f t="shared" si="4"/>
        <v>0.8</v>
      </c>
    </row>
    <row r="7" spans="1:34" s="15" customFormat="1" ht="15" customHeight="1" x14ac:dyDescent="0.3">
      <c r="A7" s="19">
        <v>5</v>
      </c>
      <c r="B7" s="10">
        <v>248436278</v>
      </c>
      <c r="C7" s="12" t="s">
        <v>135</v>
      </c>
      <c r="D7" s="10" t="s">
        <v>100</v>
      </c>
      <c r="E7" s="10" t="s">
        <v>100</v>
      </c>
      <c r="F7" s="10" t="s">
        <v>136</v>
      </c>
      <c r="G7" s="10" t="s">
        <v>26</v>
      </c>
      <c r="H7" s="10" t="s">
        <v>29</v>
      </c>
      <c r="I7" s="10">
        <v>0</v>
      </c>
      <c r="J7" s="11" t="s">
        <v>137</v>
      </c>
      <c r="K7" s="10">
        <v>0</v>
      </c>
      <c r="L7" s="10">
        <v>0</v>
      </c>
      <c r="M7" s="10">
        <v>6</v>
      </c>
      <c r="N7" s="10">
        <f t="shared" si="0"/>
        <v>6</v>
      </c>
      <c r="O7" s="14" t="s">
        <v>531</v>
      </c>
      <c r="P7" s="39">
        <v>25</v>
      </c>
      <c r="Q7" s="39">
        <v>5</v>
      </c>
      <c r="R7" s="39">
        <v>2</v>
      </c>
      <c r="S7" s="39">
        <v>11</v>
      </c>
      <c r="T7" s="39">
        <v>2</v>
      </c>
      <c r="U7" s="39">
        <v>1</v>
      </c>
      <c r="V7" s="39">
        <v>0</v>
      </c>
      <c r="W7" s="39">
        <v>0</v>
      </c>
      <c r="X7" s="39">
        <v>2</v>
      </c>
      <c r="Y7" s="39">
        <v>1</v>
      </c>
      <c r="Z7" s="39">
        <v>0</v>
      </c>
      <c r="AA7" s="39">
        <v>0</v>
      </c>
      <c r="AB7" s="39">
        <v>1</v>
      </c>
      <c r="AE7" s="41">
        <f t="shared" si="1"/>
        <v>0.83333333333333337</v>
      </c>
      <c r="AF7" s="41">
        <f t="shared" si="2"/>
        <v>0.33333333333333331</v>
      </c>
      <c r="AG7" s="41">
        <f t="shared" si="3"/>
        <v>1.8333333333333333</v>
      </c>
      <c r="AH7" s="41">
        <f t="shared" si="4"/>
        <v>1.1666666666666667</v>
      </c>
    </row>
    <row r="8" spans="1:34" s="15" customFormat="1" ht="15" customHeight="1" x14ac:dyDescent="0.3">
      <c r="A8" s="19">
        <v>6</v>
      </c>
      <c r="B8" s="10">
        <v>405026305</v>
      </c>
      <c r="C8" s="12" t="s">
        <v>116</v>
      </c>
      <c r="D8" s="10" t="s">
        <v>100</v>
      </c>
      <c r="E8" s="10" t="s">
        <v>100</v>
      </c>
      <c r="F8" s="10" t="s">
        <v>117</v>
      </c>
      <c r="G8" s="10" t="s">
        <v>26</v>
      </c>
      <c r="H8" s="10" t="s">
        <v>29</v>
      </c>
      <c r="I8" s="10">
        <v>0</v>
      </c>
      <c r="J8" s="11" t="s">
        <v>504</v>
      </c>
      <c r="K8" s="10">
        <v>0</v>
      </c>
      <c r="L8" s="10">
        <v>0</v>
      </c>
      <c r="M8" s="10">
        <v>2</v>
      </c>
      <c r="N8" s="10">
        <f t="shared" si="0"/>
        <v>2</v>
      </c>
      <c r="O8" s="14" t="s">
        <v>531</v>
      </c>
      <c r="P8" s="39">
        <v>18</v>
      </c>
      <c r="Q8" s="39">
        <v>8</v>
      </c>
      <c r="R8" s="39">
        <v>1</v>
      </c>
      <c r="S8" s="39">
        <v>4</v>
      </c>
      <c r="T8" s="39">
        <v>3</v>
      </c>
      <c r="U8" s="39">
        <v>0</v>
      </c>
      <c r="V8" s="39">
        <v>0</v>
      </c>
      <c r="W8" s="39">
        <v>0</v>
      </c>
      <c r="X8" s="39">
        <v>1</v>
      </c>
      <c r="Y8" s="39">
        <v>0</v>
      </c>
      <c r="Z8" s="39">
        <v>0</v>
      </c>
      <c r="AA8" s="39">
        <v>0</v>
      </c>
      <c r="AB8" s="39">
        <v>1</v>
      </c>
      <c r="AE8" s="41">
        <f t="shared" si="1"/>
        <v>4</v>
      </c>
      <c r="AF8" s="41">
        <f t="shared" si="2"/>
        <v>0.5</v>
      </c>
      <c r="AG8" s="41">
        <f t="shared" si="3"/>
        <v>2</v>
      </c>
      <c r="AH8" s="41">
        <f t="shared" si="4"/>
        <v>2.5</v>
      </c>
    </row>
    <row r="9" spans="1:34" s="15" customFormat="1" ht="17.25" customHeight="1" x14ac:dyDescent="0.25">
      <c r="A9" s="21"/>
      <c r="B9" s="21"/>
      <c r="C9" s="22"/>
      <c r="D9" s="21"/>
      <c r="E9" s="21"/>
      <c r="F9" s="21"/>
      <c r="G9" s="23"/>
      <c r="H9" s="24"/>
      <c r="I9" s="21"/>
      <c r="J9" s="25"/>
      <c r="K9" s="23"/>
      <c r="L9" s="26"/>
      <c r="M9" s="27"/>
      <c r="N9" s="26"/>
      <c r="O9" s="20"/>
      <c r="AE9" s="41"/>
      <c r="AF9" s="41"/>
      <c r="AG9" s="41"/>
      <c r="AH9" s="41"/>
    </row>
    <row r="10" spans="1:34" ht="15" customHeight="1" x14ac:dyDescent="0.25">
      <c r="AE10" s="41"/>
      <c r="AF10" s="41"/>
      <c r="AG10" s="41"/>
      <c r="AH10" s="41"/>
    </row>
    <row r="11" spans="1:34" ht="15" customHeight="1" x14ac:dyDescent="0.25">
      <c r="O11" s="38" t="s">
        <v>529</v>
      </c>
      <c r="P11" s="38">
        <f>SUM(P3:P8)</f>
        <v>683</v>
      </c>
      <c r="Q11" s="38">
        <f>SUM(Q3:Q8)</f>
        <v>270</v>
      </c>
      <c r="R11" s="38">
        <f>SUM(R3:R8)</f>
        <v>175</v>
      </c>
      <c r="S11" s="38">
        <f>SUM(S3:S8)</f>
        <v>96</v>
      </c>
      <c r="T11" s="38">
        <f>SUM(T3:T8)</f>
        <v>10</v>
      </c>
      <c r="U11" s="38">
        <f>SUM(U3:U8)</f>
        <v>9</v>
      </c>
      <c r="V11" s="38">
        <f>SUM(V3:V8)</f>
        <v>29</v>
      </c>
      <c r="W11" s="38">
        <f>SUM(W3:W8)</f>
        <v>2</v>
      </c>
      <c r="X11" s="38">
        <f>SUM(X3:X8)</f>
        <v>64</v>
      </c>
      <c r="Y11" s="38">
        <f>SUM(Y3:Y8)</f>
        <v>5</v>
      </c>
      <c r="Z11" s="38">
        <f>SUM(Z3:Z8)</f>
        <v>2</v>
      </c>
      <c r="AA11" s="38">
        <f>SUM(AA3:AA8)</f>
        <v>0</v>
      </c>
      <c r="AB11" s="38">
        <f>SUM(AB3:AB8)</f>
        <v>21</v>
      </c>
      <c r="AE11" s="41" t="e">
        <f t="shared" si="1"/>
        <v>#DIV/0!</v>
      </c>
      <c r="AF11" s="41" t="e">
        <f t="shared" si="2"/>
        <v>#DIV/0!</v>
      </c>
      <c r="AG11" s="41" t="e">
        <f t="shared" ref="AG11:AG13" si="5">S11/N11</f>
        <v>#DIV/0!</v>
      </c>
      <c r="AH11" s="41" t="e">
        <f t="shared" ref="AH11:AH13" si="6">(SUM(T11:AB11))/N11</f>
        <v>#DIV/0!</v>
      </c>
    </row>
    <row r="12" spans="1:34" ht="15" customHeight="1" x14ac:dyDescent="0.25">
      <c r="AE12" s="41"/>
      <c r="AF12" s="41"/>
      <c r="AG12" s="41"/>
      <c r="AH12" s="41"/>
    </row>
    <row r="13" spans="1:34" ht="15" customHeight="1" x14ac:dyDescent="0.25">
      <c r="O13" s="38" t="s">
        <v>546</v>
      </c>
      <c r="P13" s="38" t="e">
        <f>#REF!+#REF!+#REF!+#REF!+#REF!+#REF!</f>
        <v>#REF!</v>
      </c>
      <c r="Q13" s="38" t="e">
        <f>#REF!+#REF!+#REF!+#REF!+#REF!+#REF!</f>
        <v>#REF!</v>
      </c>
      <c r="R13" s="38" t="e">
        <f>#REF!+#REF!+#REF!+#REF!+#REF!+#REF!</f>
        <v>#REF!</v>
      </c>
      <c r="S13" s="38" t="e">
        <f>#REF!+#REF!+#REF!+#REF!+#REF!+#REF!</f>
        <v>#REF!</v>
      </c>
      <c r="T13" s="38" t="e">
        <f>#REF!+#REF!+#REF!+#REF!+#REF!+#REF!</f>
        <v>#REF!</v>
      </c>
      <c r="U13" s="38" t="e">
        <f>#REF!+#REF!+#REF!+#REF!+#REF!+#REF!</f>
        <v>#REF!</v>
      </c>
      <c r="V13" s="38" t="e">
        <f>#REF!+#REF!+#REF!+#REF!+#REF!+#REF!</f>
        <v>#REF!</v>
      </c>
      <c r="W13" s="38" t="e">
        <f>#REF!+#REF!+#REF!+#REF!+#REF!+#REF!</f>
        <v>#REF!</v>
      </c>
      <c r="X13" s="38" t="e">
        <f>#REF!+#REF!+#REF!+#REF!+#REF!+#REF!</f>
        <v>#REF!</v>
      </c>
      <c r="Y13" s="38" t="e">
        <f>#REF!+#REF!+#REF!+#REF!+#REF!+#REF!</f>
        <v>#REF!</v>
      </c>
      <c r="Z13" s="38" t="e">
        <f>#REF!+#REF!+#REF!+#REF!+#REF!+#REF!</f>
        <v>#REF!</v>
      </c>
      <c r="AA13" s="38" t="e">
        <f>#REF!+#REF!+#REF!+#REF!+#REF!+#REF!</f>
        <v>#REF!</v>
      </c>
      <c r="AB13" s="38" t="e">
        <f>#REF!+#REF!+#REF!+#REF!+#REF!+#REF!</f>
        <v>#REF!</v>
      </c>
      <c r="AE13" s="41" t="e">
        <f t="shared" si="1"/>
        <v>#REF!</v>
      </c>
      <c r="AF13" s="41" t="e">
        <f t="shared" si="2"/>
        <v>#REF!</v>
      </c>
      <c r="AG13" s="41" t="e">
        <f t="shared" si="5"/>
        <v>#REF!</v>
      </c>
      <c r="AH13" s="41" t="e">
        <f t="shared" si="6"/>
        <v>#REF!</v>
      </c>
    </row>
  </sheetData>
  <autoFilter ref="A2:O9"/>
  <dataConsolidate/>
  <mergeCells count="1">
    <mergeCell ref="A1:N1"/>
  </mergeCells>
  <pageMargins left="0.7" right="0.7" top="0.75" bottom="0.75" header="0.3" footer="0.3"/>
  <pageSetup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N14"/>
  <sheetViews>
    <sheetView showGridLines="0" zoomScale="80" zoomScaleNormal="80" workbookViewId="0">
      <pane ySplit="2" topLeftCell="A3" activePane="bottomLeft" state="frozen"/>
      <selection activeCell="AP30" sqref="AP30"/>
      <selection pane="bottomLeft" activeCell="G23" sqref="G23"/>
    </sheetView>
  </sheetViews>
  <sheetFormatPr defaultRowHeight="15" customHeight="1" x14ac:dyDescent="0.25"/>
  <cols>
    <col min="1" max="1" width="4.5703125" customWidth="1"/>
    <col min="2" max="2" width="11.28515625" style="1" customWidth="1"/>
    <col min="3" max="3" width="55.28515625" style="6" customWidth="1"/>
    <col min="4" max="4" width="13.85546875" style="2" customWidth="1"/>
    <col min="5" max="5" width="12.5703125" style="1" hidden="1" customWidth="1"/>
    <col min="6" max="6" width="20.140625" style="1" customWidth="1"/>
    <col min="7" max="7" width="16.7109375" style="2" customWidth="1"/>
    <col min="8" max="8" width="13.5703125" style="2" customWidth="1"/>
    <col min="9" max="9" width="21.28515625" style="3" hidden="1" customWidth="1"/>
    <col min="10" max="10" width="48.5703125" style="1" hidden="1" customWidth="1"/>
    <col min="11" max="11" width="11.140625" style="4" hidden="1" customWidth="1"/>
    <col min="12" max="12" width="17.5703125" hidden="1" customWidth="1"/>
    <col min="13" max="13" width="20.42578125" hidden="1" customWidth="1"/>
    <col min="14" max="14" width="12.85546875" customWidth="1"/>
    <col min="15" max="15" width="9.140625" hidden="1" customWidth="1"/>
    <col min="16" max="35" width="0" hidden="1" customWidth="1"/>
  </cols>
  <sheetData>
    <row r="1" spans="1:40" s="38" customFormat="1" ht="37.5" customHeight="1" thickBot="1" x14ac:dyDescent="0.35">
      <c r="A1" s="83" t="s">
        <v>554</v>
      </c>
      <c r="B1" s="83"/>
      <c r="C1" s="83"/>
      <c r="D1" s="83"/>
      <c r="E1" s="83"/>
      <c r="F1" s="83"/>
      <c r="G1" s="83"/>
      <c r="H1" s="83"/>
      <c r="I1" s="83"/>
      <c r="J1" s="83"/>
      <c r="K1" s="83"/>
      <c r="L1" s="83"/>
      <c r="M1" s="83"/>
      <c r="N1" s="83"/>
    </row>
    <row r="2" spans="1:40" s="8" customFormat="1" ht="69.75" customHeight="1" thickBot="1" x14ac:dyDescent="0.3">
      <c r="A2" s="61" t="s">
        <v>0</v>
      </c>
      <c r="B2" s="62" t="s">
        <v>1</v>
      </c>
      <c r="C2" s="63" t="s">
        <v>2</v>
      </c>
      <c r="D2" s="64" t="s">
        <v>530</v>
      </c>
      <c r="E2" s="64" t="s">
        <v>3</v>
      </c>
      <c r="F2" s="64" t="s">
        <v>4</v>
      </c>
      <c r="G2" s="65" t="s">
        <v>13</v>
      </c>
      <c r="H2" s="79" t="s">
        <v>552</v>
      </c>
      <c r="I2" s="64" t="s">
        <v>25</v>
      </c>
      <c r="J2" s="67" t="s">
        <v>14</v>
      </c>
      <c r="K2" s="68" t="s">
        <v>5</v>
      </c>
      <c r="L2" s="69" t="s">
        <v>6</v>
      </c>
      <c r="M2" s="70" t="s">
        <v>7</v>
      </c>
      <c r="N2" s="71" t="s">
        <v>542</v>
      </c>
      <c r="O2" s="18"/>
      <c r="P2" s="36" t="s">
        <v>10</v>
      </c>
      <c r="Q2" s="36" t="s">
        <v>15</v>
      </c>
      <c r="R2" s="36" t="s">
        <v>18</v>
      </c>
      <c r="S2" s="36" t="s">
        <v>23</v>
      </c>
      <c r="T2" s="36" t="s">
        <v>16</v>
      </c>
      <c r="U2" s="36" t="s">
        <v>17</v>
      </c>
      <c r="V2" s="36" t="s">
        <v>19</v>
      </c>
      <c r="W2" s="36" t="s">
        <v>20</v>
      </c>
      <c r="X2" s="36" t="s">
        <v>21</v>
      </c>
      <c r="Y2" s="36" t="s">
        <v>22</v>
      </c>
      <c r="Z2" s="36" t="s">
        <v>11</v>
      </c>
      <c r="AA2" s="36" t="s">
        <v>12</v>
      </c>
      <c r="AB2" s="35" t="s">
        <v>24</v>
      </c>
      <c r="AE2" s="8" t="s">
        <v>547</v>
      </c>
      <c r="AF2" s="8" t="s">
        <v>548</v>
      </c>
      <c r="AG2" s="8" t="s">
        <v>549</v>
      </c>
      <c r="AH2" s="8" t="s">
        <v>550</v>
      </c>
    </row>
    <row r="3" spans="1:40" s="80" customFormat="1" ht="16.5" customHeight="1" x14ac:dyDescent="0.3">
      <c r="A3" s="32">
        <v>1</v>
      </c>
      <c r="B3" s="10">
        <v>212841424</v>
      </c>
      <c r="C3" s="12" t="s">
        <v>75</v>
      </c>
      <c r="D3" s="10" t="s">
        <v>40</v>
      </c>
      <c r="E3" s="10" t="s">
        <v>40</v>
      </c>
      <c r="F3" s="10" t="s">
        <v>76</v>
      </c>
      <c r="G3" s="10" t="s">
        <v>38</v>
      </c>
      <c r="H3" s="10" t="s">
        <v>27</v>
      </c>
      <c r="I3" s="10" t="s">
        <v>30</v>
      </c>
      <c r="J3" s="11" t="s">
        <v>77</v>
      </c>
      <c r="K3" s="10">
        <v>49</v>
      </c>
      <c r="L3" s="10">
        <v>73</v>
      </c>
      <c r="M3" s="10">
        <v>205</v>
      </c>
      <c r="N3" s="10">
        <f t="shared" ref="N3:N9" si="0">K3+L3+M3</f>
        <v>327</v>
      </c>
      <c r="O3" s="28" t="s">
        <v>539</v>
      </c>
      <c r="P3" s="39">
        <v>738</v>
      </c>
      <c r="Q3" s="39">
        <v>228</v>
      </c>
      <c r="R3" s="39">
        <v>256</v>
      </c>
      <c r="S3" s="39">
        <v>33</v>
      </c>
      <c r="T3" s="39">
        <v>0</v>
      </c>
      <c r="U3" s="39">
        <v>9</v>
      </c>
      <c r="V3" s="39">
        <v>8</v>
      </c>
      <c r="W3" s="39">
        <v>16</v>
      </c>
      <c r="X3" s="39">
        <v>116</v>
      </c>
      <c r="Y3" s="39">
        <v>4</v>
      </c>
      <c r="Z3" s="39">
        <v>0</v>
      </c>
      <c r="AA3" s="39">
        <v>0</v>
      </c>
      <c r="AB3" s="39">
        <v>68</v>
      </c>
      <c r="AE3" s="42">
        <f t="shared" ref="AE3" si="1">Q3/N3</f>
        <v>0.69724770642201839</v>
      </c>
      <c r="AF3" s="42">
        <f t="shared" ref="AF3" si="2">R3/N3</f>
        <v>0.78287461773700306</v>
      </c>
      <c r="AG3" s="42">
        <f t="shared" ref="AG3" si="3">S3/N3</f>
        <v>0.10091743119266056</v>
      </c>
      <c r="AH3" s="42">
        <f t="shared" ref="AH3" si="4">(SUM(T3:AB3))/N3</f>
        <v>0.67584097859327219</v>
      </c>
    </row>
    <row r="4" spans="1:40" s="81" customFormat="1" ht="15" customHeight="1" x14ac:dyDescent="0.3">
      <c r="A4" s="32">
        <v>2</v>
      </c>
      <c r="B4" s="10">
        <v>412719651</v>
      </c>
      <c r="C4" s="12" t="s">
        <v>82</v>
      </c>
      <c r="D4" s="10" t="s">
        <v>40</v>
      </c>
      <c r="E4" s="10" t="s">
        <v>40</v>
      </c>
      <c r="F4" s="10" t="s">
        <v>83</v>
      </c>
      <c r="G4" s="10" t="s">
        <v>26</v>
      </c>
      <c r="H4" s="10" t="s">
        <v>27</v>
      </c>
      <c r="I4" s="10" t="s">
        <v>84</v>
      </c>
      <c r="J4" s="11" t="s">
        <v>85</v>
      </c>
      <c r="K4" s="10">
        <v>0</v>
      </c>
      <c r="L4" s="10">
        <v>0</v>
      </c>
      <c r="M4" s="10">
        <v>153</v>
      </c>
      <c r="N4" s="10">
        <f t="shared" si="0"/>
        <v>153</v>
      </c>
      <c r="O4" s="28" t="s">
        <v>537</v>
      </c>
      <c r="P4" s="39">
        <v>460</v>
      </c>
      <c r="Q4" s="39">
        <v>137</v>
      </c>
      <c r="R4" s="39">
        <v>121</v>
      </c>
      <c r="S4" s="39">
        <v>61</v>
      </c>
      <c r="T4" s="39">
        <v>0</v>
      </c>
      <c r="U4" s="39">
        <v>5</v>
      </c>
      <c r="V4" s="39">
        <v>0</v>
      </c>
      <c r="W4" s="39">
        <v>45</v>
      </c>
      <c r="X4" s="39">
        <v>74</v>
      </c>
      <c r="Y4" s="39">
        <v>3</v>
      </c>
      <c r="Z4" s="39">
        <v>0</v>
      </c>
      <c r="AA4" s="39">
        <v>0</v>
      </c>
      <c r="AB4" s="39">
        <v>14</v>
      </c>
      <c r="AE4" s="42">
        <f t="shared" ref="AE4:AE14" si="5">Q4/N4</f>
        <v>0.89542483660130723</v>
      </c>
      <c r="AF4" s="42">
        <f t="shared" ref="AF4:AF14" si="6">R4/N4</f>
        <v>0.79084967320261434</v>
      </c>
      <c r="AG4" s="42">
        <f t="shared" ref="AG4:AG14" si="7">S4/N4</f>
        <v>0.39869281045751637</v>
      </c>
      <c r="AH4" s="42">
        <f t="shared" ref="AH4:AH14" si="8">(SUM(T4:AB4))/N4</f>
        <v>0.92156862745098034</v>
      </c>
    </row>
    <row r="5" spans="1:40" s="81" customFormat="1" ht="15" customHeight="1" x14ac:dyDescent="0.3">
      <c r="A5" s="32">
        <v>3</v>
      </c>
      <c r="B5" s="10">
        <v>412729720</v>
      </c>
      <c r="C5" s="12" t="s">
        <v>52</v>
      </c>
      <c r="D5" s="10" t="s">
        <v>40</v>
      </c>
      <c r="E5" s="10" t="s">
        <v>40</v>
      </c>
      <c r="F5" s="10" t="s">
        <v>53</v>
      </c>
      <c r="G5" s="10" t="s">
        <v>26</v>
      </c>
      <c r="H5" s="10" t="s">
        <v>30</v>
      </c>
      <c r="I5" s="10">
        <v>0</v>
      </c>
      <c r="J5" s="11" t="s">
        <v>54</v>
      </c>
      <c r="K5" s="10">
        <v>0</v>
      </c>
      <c r="L5" s="10">
        <v>11</v>
      </c>
      <c r="M5" s="10">
        <v>93</v>
      </c>
      <c r="N5" s="10">
        <f t="shared" si="0"/>
        <v>104</v>
      </c>
      <c r="O5" s="28" t="s">
        <v>544</v>
      </c>
      <c r="P5" s="39">
        <v>228</v>
      </c>
      <c r="Q5" s="39">
        <v>80</v>
      </c>
      <c r="R5" s="39">
        <v>75</v>
      </c>
      <c r="S5" s="39">
        <v>11</v>
      </c>
      <c r="T5" s="39">
        <v>4</v>
      </c>
      <c r="U5" s="39">
        <v>5</v>
      </c>
      <c r="V5" s="39">
        <v>5</v>
      </c>
      <c r="W5" s="39">
        <v>6</v>
      </c>
      <c r="X5" s="39">
        <v>38</v>
      </c>
      <c r="Y5" s="39">
        <v>1</v>
      </c>
      <c r="Z5" s="39">
        <v>0</v>
      </c>
      <c r="AA5" s="39">
        <v>0</v>
      </c>
      <c r="AB5" s="39">
        <v>3</v>
      </c>
      <c r="AE5" s="42">
        <f t="shared" si="5"/>
        <v>0.76923076923076927</v>
      </c>
      <c r="AF5" s="42">
        <f t="shared" si="6"/>
        <v>0.72115384615384615</v>
      </c>
      <c r="AG5" s="42">
        <f t="shared" si="7"/>
        <v>0.10576923076923077</v>
      </c>
      <c r="AH5" s="42">
        <f t="shared" si="8"/>
        <v>0.59615384615384615</v>
      </c>
    </row>
    <row r="6" spans="1:40" s="81" customFormat="1" ht="15" customHeight="1" x14ac:dyDescent="0.3">
      <c r="A6" s="32">
        <v>4</v>
      </c>
      <c r="B6" s="10">
        <v>212691354</v>
      </c>
      <c r="C6" s="12" t="s">
        <v>49</v>
      </c>
      <c r="D6" s="10" t="s">
        <v>40</v>
      </c>
      <c r="E6" s="10" t="s">
        <v>40</v>
      </c>
      <c r="F6" s="10" t="s">
        <v>50</v>
      </c>
      <c r="G6" s="10" t="s">
        <v>13</v>
      </c>
      <c r="H6" s="10" t="s">
        <v>30</v>
      </c>
      <c r="I6" s="10">
        <v>0</v>
      </c>
      <c r="J6" s="11" t="s">
        <v>51</v>
      </c>
      <c r="K6" s="10">
        <v>0</v>
      </c>
      <c r="L6" s="10">
        <v>23</v>
      </c>
      <c r="M6" s="10">
        <v>63</v>
      </c>
      <c r="N6" s="10">
        <f t="shared" si="0"/>
        <v>86</v>
      </c>
      <c r="O6" s="28" t="s">
        <v>535</v>
      </c>
      <c r="P6" s="39">
        <v>175</v>
      </c>
      <c r="Q6" s="39">
        <v>39</v>
      </c>
      <c r="R6" s="39">
        <v>47</v>
      </c>
      <c r="S6" s="39">
        <v>44</v>
      </c>
      <c r="T6" s="39">
        <v>2</v>
      </c>
      <c r="U6" s="39">
        <v>2</v>
      </c>
      <c r="V6" s="39">
        <v>0</v>
      </c>
      <c r="W6" s="39">
        <v>5</v>
      </c>
      <c r="X6" s="39">
        <v>27</v>
      </c>
      <c r="Y6" s="39">
        <v>1</v>
      </c>
      <c r="Z6" s="39">
        <v>0</v>
      </c>
      <c r="AA6" s="39">
        <v>0</v>
      </c>
      <c r="AB6" s="39">
        <v>8</v>
      </c>
      <c r="AE6" s="42">
        <f t="shared" si="5"/>
        <v>0.45348837209302323</v>
      </c>
      <c r="AF6" s="42">
        <f t="shared" si="6"/>
        <v>0.54651162790697672</v>
      </c>
      <c r="AG6" s="42">
        <f t="shared" si="7"/>
        <v>0.51162790697674421</v>
      </c>
      <c r="AH6" s="42">
        <f t="shared" si="8"/>
        <v>0.52325581395348841</v>
      </c>
    </row>
    <row r="7" spans="1:40" s="81" customFormat="1" ht="15" customHeight="1" x14ac:dyDescent="0.3">
      <c r="A7" s="32">
        <v>5</v>
      </c>
      <c r="B7" s="10">
        <v>412682501</v>
      </c>
      <c r="C7" s="12" t="s">
        <v>90</v>
      </c>
      <c r="D7" s="10" t="s">
        <v>40</v>
      </c>
      <c r="E7" s="10" t="s">
        <v>40</v>
      </c>
      <c r="F7" s="10" t="s">
        <v>91</v>
      </c>
      <c r="G7" s="10" t="s">
        <v>26</v>
      </c>
      <c r="H7" s="10" t="s">
        <v>30</v>
      </c>
      <c r="I7" s="10">
        <v>0</v>
      </c>
      <c r="J7" s="11" t="s">
        <v>92</v>
      </c>
      <c r="K7" s="10">
        <v>0</v>
      </c>
      <c r="L7" s="10">
        <v>60</v>
      </c>
      <c r="M7" s="10">
        <v>25</v>
      </c>
      <c r="N7" s="10">
        <f t="shared" si="0"/>
        <v>85</v>
      </c>
      <c r="O7" s="28" t="s">
        <v>535</v>
      </c>
      <c r="P7" s="39">
        <v>204</v>
      </c>
      <c r="Q7" s="39">
        <v>38</v>
      </c>
      <c r="R7" s="39">
        <v>50</v>
      </c>
      <c r="S7" s="39">
        <v>24</v>
      </c>
      <c r="T7" s="39">
        <v>3</v>
      </c>
      <c r="U7" s="39">
        <v>6</v>
      </c>
      <c r="V7" s="39">
        <v>0</v>
      </c>
      <c r="W7" s="39">
        <v>16</v>
      </c>
      <c r="X7" s="39">
        <v>34</v>
      </c>
      <c r="Y7" s="39">
        <v>2</v>
      </c>
      <c r="Z7" s="39">
        <v>0</v>
      </c>
      <c r="AA7" s="39">
        <v>0</v>
      </c>
      <c r="AB7" s="39">
        <v>31</v>
      </c>
      <c r="AE7" s="42">
        <f t="shared" si="5"/>
        <v>0.44705882352941179</v>
      </c>
      <c r="AF7" s="42">
        <f t="shared" si="6"/>
        <v>0.58823529411764708</v>
      </c>
      <c r="AG7" s="42">
        <f t="shared" si="7"/>
        <v>0.28235294117647058</v>
      </c>
      <c r="AH7" s="42">
        <f t="shared" si="8"/>
        <v>1.0823529411764705</v>
      </c>
    </row>
    <row r="8" spans="1:40" s="81" customFormat="1" ht="15" customHeight="1" x14ac:dyDescent="0.3">
      <c r="A8" s="32">
        <v>6</v>
      </c>
      <c r="B8" s="10">
        <v>212685414</v>
      </c>
      <c r="C8" s="12" t="s">
        <v>43</v>
      </c>
      <c r="D8" s="10" t="s">
        <v>40</v>
      </c>
      <c r="E8" s="10" t="s">
        <v>40</v>
      </c>
      <c r="F8" s="10" t="s">
        <v>44</v>
      </c>
      <c r="G8" s="10" t="s">
        <v>26</v>
      </c>
      <c r="H8" s="10" t="s">
        <v>27</v>
      </c>
      <c r="I8" s="10" t="s">
        <v>27</v>
      </c>
      <c r="J8" s="11" t="s">
        <v>45</v>
      </c>
      <c r="K8" s="10">
        <v>0</v>
      </c>
      <c r="L8" s="10">
        <v>10</v>
      </c>
      <c r="M8" s="10">
        <v>72</v>
      </c>
      <c r="N8" s="10">
        <f t="shared" si="0"/>
        <v>82</v>
      </c>
      <c r="O8" s="28" t="s">
        <v>535</v>
      </c>
      <c r="P8" s="39">
        <v>247</v>
      </c>
      <c r="Q8" s="39">
        <v>84</v>
      </c>
      <c r="R8" s="39">
        <v>71</v>
      </c>
      <c r="S8" s="39">
        <v>25</v>
      </c>
      <c r="T8" s="39">
        <v>6</v>
      </c>
      <c r="U8" s="39">
        <v>8</v>
      </c>
      <c r="V8" s="39">
        <v>0</v>
      </c>
      <c r="W8" s="39">
        <v>0</v>
      </c>
      <c r="X8" s="39">
        <v>31</v>
      </c>
      <c r="Y8" s="39">
        <v>4</v>
      </c>
      <c r="Z8" s="39">
        <v>2</v>
      </c>
      <c r="AA8" s="39">
        <v>0</v>
      </c>
      <c r="AB8" s="39">
        <v>16</v>
      </c>
      <c r="AE8" s="42">
        <f t="shared" si="5"/>
        <v>1.024390243902439</v>
      </c>
      <c r="AF8" s="42">
        <f t="shared" si="6"/>
        <v>0.86585365853658536</v>
      </c>
      <c r="AG8" s="42">
        <f t="shared" si="7"/>
        <v>0.3048780487804878</v>
      </c>
      <c r="AH8" s="42">
        <f t="shared" si="8"/>
        <v>0.81707317073170727</v>
      </c>
    </row>
    <row r="9" spans="1:40" s="81" customFormat="1" ht="18.75" customHeight="1" x14ac:dyDescent="0.25">
      <c r="A9" s="32">
        <v>7</v>
      </c>
      <c r="B9" s="33">
        <v>212806766</v>
      </c>
      <c r="C9" s="33" t="s">
        <v>521</v>
      </c>
      <c r="D9" s="33" t="s">
        <v>522</v>
      </c>
      <c r="E9" s="33" t="s">
        <v>522</v>
      </c>
      <c r="F9" s="33" t="s">
        <v>523</v>
      </c>
      <c r="G9" s="33" t="s">
        <v>26</v>
      </c>
      <c r="H9" s="33" t="s">
        <v>84</v>
      </c>
      <c r="I9" s="33" t="s">
        <v>34</v>
      </c>
      <c r="J9" s="34" t="s">
        <v>524</v>
      </c>
      <c r="K9" s="33">
        <v>0</v>
      </c>
      <c r="L9" s="33">
        <v>4</v>
      </c>
      <c r="M9" s="33">
        <v>74</v>
      </c>
      <c r="N9" s="10">
        <f t="shared" si="0"/>
        <v>78</v>
      </c>
      <c r="O9" s="16" t="s">
        <v>534</v>
      </c>
      <c r="P9" s="39">
        <v>175</v>
      </c>
      <c r="Q9" s="39">
        <v>39</v>
      </c>
      <c r="R9" s="39">
        <v>47</v>
      </c>
      <c r="S9" s="39">
        <v>44</v>
      </c>
      <c r="T9" s="39">
        <v>2</v>
      </c>
      <c r="U9" s="39">
        <v>2</v>
      </c>
      <c r="V9" s="39">
        <v>0</v>
      </c>
      <c r="W9" s="39">
        <v>5</v>
      </c>
      <c r="X9" s="39">
        <v>27</v>
      </c>
      <c r="Y9" s="39">
        <v>1</v>
      </c>
      <c r="Z9" s="39">
        <v>0</v>
      </c>
      <c r="AA9" s="39">
        <v>0</v>
      </c>
      <c r="AB9" s="39">
        <v>8</v>
      </c>
      <c r="AE9" s="42">
        <f t="shared" si="5"/>
        <v>0.5</v>
      </c>
      <c r="AF9" s="42">
        <f t="shared" si="6"/>
        <v>0.60256410256410253</v>
      </c>
      <c r="AG9" s="42">
        <f t="shared" si="7"/>
        <v>0.5641025641025641</v>
      </c>
      <c r="AH9" s="42">
        <f t="shared" si="8"/>
        <v>0.57692307692307687</v>
      </c>
      <c r="AN9" s="82"/>
    </row>
    <row r="10" spans="1:40" s="15" customFormat="1" ht="15" customHeight="1" x14ac:dyDescent="0.3">
      <c r="A10" s="43">
        <v>8</v>
      </c>
      <c r="B10" s="52">
        <v>212693762</v>
      </c>
      <c r="C10" s="53" t="s">
        <v>68</v>
      </c>
      <c r="D10" s="52" t="s">
        <v>40</v>
      </c>
      <c r="E10" s="52" t="s">
        <v>40</v>
      </c>
      <c r="F10" s="52" t="s">
        <v>69</v>
      </c>
      <c r="G10" s="52" t="s">
        <v>28</v>
      </c>
      <c r="H10" s="52" t="s">
        <v>29</v>
      </c>
      <c r="I10" s="52">
        <v>0</v>
      </c>
      <c r="J10" s="54" t="s">
        <v>70</v>
      </c>
      <c r="K10" s="52">
        <v>0</v>
      </c>
      <c r="L10" s="52">
        <v>0</v>
      </c>
      <c r="M10" s="52">
        <v>29</v>
      </c>
      <c r="N10" s="52">
        <f>K10+L10+M10</f>
        <v>29</v>
      </c>
      <c r="O10" s="14" t="s">
        <v>531</v>
      </c>
      <c r="P10" s="39">
        <v>50</v>
      </c>
      <c r="Q10" s="39">
        <v>14</v>
      </c>
      <c r="R10" s="39">
        <v>11</v>
      </c>
      <c r="S10" s="39">
        <v>5</v>
      </c>
      <c r="T10" s="39">
        <v>2</v>
      </c>
      <c r="U10" s="39">
        <v>1</v>
      </c>
      <c r="V10" s="39">
        <v>0</v>
      </c>
      <c r="W10" s="39">
        <v>0</v>
      </c>
      <c r="X10" s="39">
        <v>10</v>
      </c>
      <c r="Y10" s="39">
        <v>1</v>
      </c>
      <c r="Z10" s="39">
        <v>0</v>
      </c>
      <c r="AA10" s="39">
        <v>0</v>
      </c>
      <c r="AB10" s="39">
        <v>6</v>
      </c>
      <c r="AE10" s="42">
        <f>Q10/N10</f>
        <v>0.48275862068965519</v>
      </c>
      <c r="AF10" s="42">
        <f>R10/N10</f>
        <v>0.37931034482758619</v>
      </c>
      <c r="AG10" s="42">
        <f>S10/N10</f>
        <v>0.17241379310344829</v>
      </c>
      <c r="AH10" s="42">
        <f>(SUM(T10:AB10))/N10</f>
        <v>0.68965517241379315</v>
      </c>
    </row>
    <row r="11" spans="1:40" ht="15" customHeight="1" x14ac:dyDescent="0.25">
      <c r="AE11" s="41"/>
      <c r="AF11" s="41"/>
      <c r="AG11" s="41"/>
      <c r="AH11" s="41"/>
    </row>
    <row r="12" spans="1:40" ht="15" customHeight="1" x14ac:dyDescent="0.25">
      <c r="N12" s="38"/>
      <c r="O12" t="s">
        <v>529</v>
      </c>
      <c r="P12">
        <f>SUM(P3:P10)</f>
        <v>2277</v>
      </c>
      <c r="Q12" s="38">
        <f>SUM(Q3:Q10)</f>
        <v>659</v>
      </c>
      <c r="R12" s="38">
        <f>SUM(R3:R10)</f>
        <v>678</v>
      </c>
      <c r="S12" s="38">
        <f>SUM(S3:S10)</f>
        <v>247</v>
      </c>
      <c r="T12" s="38">
        <f>SUM(T3:T10)</f>
        <v>19</v>
      </c>
      <c r="U12" s="38">
        <f>SUM(U3:U10)</f>
        <v>38</v>
      </c>
      <c r="V12" s="38">
        <f>SUM(V3:V10)</f>
        <v>13</v>
      </c>
      <c r="W12" s="38">
        <f>SUM(W3:W10)</f>
        <v>93</v>
      </c>
      <c r="X12" s="38">
        <f>SUM(X3:X10)</f>
        <v>357</v>
      </c>
      <c r="Y12" s="38">
        <f>SUM(Y3:Y10)</f>
        <v>17</v>
      </c>
      <c r="Z12" s="38">
        <f>SUM(Z3:Z10)</f>
        <v>2</v>
      </c>
      <c r="AA12" s="38">
        <f>SUM(AA3:AA10)</f>
        <v>0</v>
      </c>
      <c r="AB12" s="38">
        <f>SUM(AB3:AB10)</f>
        <v>154</v>
      </c>
      <c r="AE12" s="41" t="e">
        <f t="shared" si="5"/>
        <v>#DIV/0!</v>
      </c>
      <c r="AF12" s="41" t="e">
        <f t="shared" si="6"/>
        <v>#DIV/0!</v>
      </c>
      <c r="AG12" s="41" t="e">
        <f t="shared" si="7"/>
        <v>#DIV/0!</v>
      </c>
      <c r="AH12" s="41" t="e">
        <f t="shared" si="8"/>
        <v>#DIV/0!</v>
      </c>
    </row>
    <row r="13" spans="1:40" ht="15" customHeight="1" x14ac:dyDescent="0.25">
      <c r="N13" s="38"/>
      <c r="AE13" s="41"/>
      <c r="AF13" s="41"/>
      <c r="AG13" s="41"/>
      <c r="AH13" s="41"/>
    </row>
    <row r="14" spans="1:40" ht="15" customHeight="1" x14ac:dyDescent="0.25">
      <c r="N14" s="38"/>
      <c r="O14" t="s">
        <v>546</v>
      </c>
      <c r="P14">
        <f>P10+P9+P8+P7+P6+P5+P4+P3</f>
        <v>2277</v>
      </c>
      <c r="Q14" s="38">
        <f>Q10+Q9+Q8+Q7+Q6+Q5+Q4+Q3</f>
        <v>659</v>
      </c>
      <c r="R14" s="38">
        <f>R10+R9+R8+R7+R6+R5+R4+R3</f>
        <v>678</v>
      </c>
      <c r="S14" s="38">
        <f>S10+S9+S8+S7+S6+S5+S4+S3</f>
        <v>247</v>
      </c>
      <c r="T14" s="38">
        <f>T10+T9+T8+T7+T6+T5+T4+T3</f>
        <v>19</v>
      </c>
      <c r="U14" s="38">
        <f>U10+U9+U8+U7+U6+U5+U4+U3</f>
        <v>38</v>
      </c>
      <c r="V14" s="38">
        <f>V10+V9+V8+V7+V6+V5+V4+V3</f>
        <v>13</v>
      </c>
      <c r="W14" s="38">
        <f>W10+W9+W8+W7+W6+W5+W4+W3</f>
        <v>93</v>
      </c>
      <c r="X14" s="38">
        <f>X10+X9+X8+X7+X6+X5+X4+X3</f>
        <v>357</v>
      </c>
      <c r="Y14" s="38">
        <f>Y10+Y9+Y8+Y7+Y6+Y5+Y4+Y3</f>
        <v>17</v>
      </c>
      <c r="Z14" s="38">
        <f>Z10+Z9+Z8+Z7+Z6+Z5+Z4+Z3</f>
        <v>2</v>
      </c>
      <c r="AA14" s="38">
        <f>AA10+AA9+AA8+AA7+AA6+AA5+AA4+AA3</f>
        <v>0</v>
      </c>
      <c r="AB14" s="38">
        <f>AB10+AB9+AB8+AB7+AB6+AB5+AB4+AB3</f>
        <v>154</v>
      </c>
      <c r="AE14" s="41" t="e">
        <f t="shared" si="5"/>
        <v>#DIV/0!</v>
      </c>
      <c r="AF14" s="41" t="e">
        <f t="shared" si="6"/>
        <v>#DIV/0!</v>
      </c>
      <c r="AG14" s="41" t="e">
        <f t="shared" si="7"/>
        <v>#DIV/0!</v>
      </c>
      <c r="AH14" s="41" t="e">
        <f t="shared" si="8"/>
        <v>#DIV/0!</v>
      </c>
    </row>
  </sheetData>
  <autoFilter ref="A2:O10"/>
  <dataConsolidate/>
  <mergeCells count="1">
    <mergeCell ref="A1:N1"/>
  </mergeCells>
  <pageMargins left="0.7" right="0.7" top="0.75" bottom="0.75" header="0.3" footer="0.3"/>
  <pageSetup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H16"/>
  <sheetViews>
    <sheetView showGridLines="0" tabSelected="1" zoomScale="80" zoomScaleNormal="80" workbookViewId="0">
      <pane ySplit="2" topLeftCell="A3" activePane="bottomLeft" state="frozen"/>
      <selection activeCell="AP30" sqref="AP30"/>
      <selection pane="bottomLeft" activeCell="G21" sqref="G21"/>
    </sheetView>
  </sheetViews>
  <sheetFormatPr defaultRowHeight="15" customHeight="1" x14ac:dyDescent="0.25"/>
  <cols>
    <col min="1" max="1" width="4.5703125" style="38" customWidth="1"/>
    <col min="2" max="2" width="11.28515625" style="1" customWidth="1"/>
    <col min="3" max="3" width="55.28515625" style="6" customWidth="1"/>
    <col min="4" max="4" width="13.85546875" style="2" customWidth="1"/>
    <col min="5" max="5" width="12.5703125" style="1" hidden="1" customWidth="1"/>
    <col min="6" max="6" width="20.140625" style="1" customWidth="1"/>
    <col min="7" max="7" width="16.7109375" style="2" customWidth="1"/>
    <col min="8" max="8" width="13.5703125" style="2" customWidth="1"/>
    <col min="9" max="9" width="21.28515625" style="3" hidden="1" customWidth="1"/>
    <col min="10" max="10" width="48.5703125" style="1" hidden="1" customWidth="1"/>
    <col min="11" max="11" width="11.140625" style="4" hidden="1" customWidth="1"/>
    <col min="12" max="12" width="17.5703125" style="38" hidden="1" customWidth="1"/>
    <col min="13" max="13" width="20.42578125" style="38" hidden="1" customWidth="1"/>
    <col min="14" max="14" width="12.85546875" style="38" customWidth="1"/>
    <col min="15" max="15" width="9.140625" style="38" hidden="1" customWidth="1"/>
    <col min="16" max="35" width="0" style="38" hidden="1" customWidth="1"/>
    <col min="36" max="16384" width="9.140625" style="38"/>
  </cols>
  <sheetData>
    <row r="1" spans="1:34" ht="37.5" customHeight="1" thickBot="1" x14ac:dyDescent="0.35">
      <c r="A1" s="83" t="s">
        <v>555</v>
      </c>
      <c r="B1" s="83"/>
      <c r="C1" s="83"/>
      <c r="D1" s="83"/>
      <c r="E1" s="83"/>
      <c r="F1" s="83"/>
      <c r="G1" s="83"/>
      <c r="H1" s="83"/>
      <c r="I1" s="83"/>
      <c r="J1" s="83"/>
      <c r="K1" s="83"/>
      <c r="L1" s="83"/>
      <c r="M1" s="83"/>
      <c r="N1" s="83"/>
    </row>
    <row r="2" spans="1:34" s="8" customFormat="1" ht="69.75" customHeight="1" thickBot="1" x14ac:dyDescent="0.3">
      <c r="A2" s="61" t="s">
        <v>0</v>
      </c>
      <c r="B2" s="62" t="s">
        <v>1</v>
      </c>
      <c r="C2" s="63" t="s">
        <v>2</v>
      </c>
      <c r="D2" s="64" t="s">
        <v>530</v>
      </c>
      <c r="E2" s="64" t="s">
        <v>3</v>
      </c>
      <c r="F2" s="64" t="s">
        <v>4</v>
      </c>
      <c r="G2" s="65" t="s">
        <v>13</v>
      </c>
      <c r="H2" s="79" t="s">
        <v>552</v>
      </c>
      <c r="I2" s="64" t="s">
        <v>25</v>
      </c>
      <c r="J2" s="67" t="s">
        <v>14</v>
      </c>
      <c r="K2" s="68" t="s">
        <v>5</v>
      </c>
      <c r="L2" s="69" t="s">
        <v>6</v>
      </c>
      <c r="M2" s="70" t="s">
        <v>7</v>
      </c>
      <c r="N2" s="71" t="s">
        <v>542</v>
      </c>
      <c r="O2" s="18"/>
      <c r="P2" s="36" t="s">
        <v>10</v>
      </c>
      <c r="Q2" s="36" t="s">
        <v>15</v>
      </c>
      <c r="R2" s="36" t="s">
        <v>18</v>
      </c>
      <c r="S2" s="36" t="s">
        <v>23</v>
      </c>
      <c r="T2" s="36" t="s">
        <v>16</v>
      </c>
      <c r="U2" s="36" t="s">
        <v>17</v>
      </c>
      <c r="V2" s="36" t="s">
        <v>19</v>
      </c>
      <c r="W2" s="36" t="s">
        <v>20</v>
      </c>
      <c r="X2" s="36" t="s">
        <v>21</v>
      </c>
      <c r="Y2" s="36" t="s">
        <v>22</v>
      </c>
      <c r="Z2" s="36" t="s">
        <v>11</v>
      </c>
      <c r="AA2" s="36" t="s">
        <v>12</v>
      </c>
      <c r="AB2" s="35" t="s">
        <v>24</v>
      </c>
      <c r="AE2" s="8" t="s">
        <v>547</v>
      </c>
      <c r="AF2" s="8" t="s">
        <v>548</v>
      </c>
      <c r="AG2" s="8" t="s">
        <v>549</v>
      </c>
      <c r="AH2" s="8" t="s">
        <v>550</v>
      </c>
    </row>
    <row r="3" spans="1:34" s="15" customFormat="1" ht="15" customHeight="1" x14ac:dyDescent="0.3">
      <c r="A3" s="19">
        <v>1</v>
      </c>
      <c r="B3" s="10">
        <v>412682066</v>
      </c>
      <c r="C3" s="12" t="s">
        <v>65</v>
      </c>
      <c r="D3" s="10" t="s">
        <v>40</v>
      </c>
      <c r="E3" s="10" t="s">
        <v>40</v>
      </c>
      <c r="F3" s="10" t="s">
        <v>66</v>
      </c>
      <c r="G3" s="10" t="s">
        <v>26</v>
      </c>
      <c r="H3" s="10" t="s">
        <v>27</v>
      </c>
      <c r="I3" s="10">
        <v>0</v>
      </c>
      <c r="J3" s="11" t="s">
        <v>67</v>
      </c>
      <c r="K3" s="10">
        <v>17</v>
      </c>
      <c r="L3" s="10">
        <v>0</v>
      </c>
      <c r="M3" s="10">
        <v>46</v>
      </c>
      <c r="N3" s="10">
        <f t="shared" ref="N3:N14" si="0">K3+L3+M3</f>
        <v>63</v>
      </c>
      <c r="O3" s="14" t="s">
        <v>533</v>
      </c>
      <c r="P3" s="39">
        <v>57</v>
      </c>
      <c r="Q3" s="39">
        <v>0</v>
      </c>
      <c r="R3" s="39">
        <v>4</v>
      </c>
      <c r="S3" s="39">
        <v>3</v>
      </c>
      <c r="T3" s="39">
        <v>2</v>
      </c>
      <c r="U3" s="39">
        <v>36</v>
      </c>
      <c r="V3" s="39">
        <v>0</v>
      </c>
      <c r="W3" s="39">
        <v>18</v>
      </c>
      <c r="X3" s="39">
        <v>0</v>
      </c>
      <c r="Y3" s="39">
        <v>2</v>
      </c>
      <c r="Z3" s="39">
        <v>0</v>
      </c>
      <c r="AA3" s="39">
        <v>10</v>
      </c>
      <c r="AB3" s="39">
        <v>0</v>
      </c>
      <c r="AE3" s="41">
        <f t="shared" ref="AE3:AE16" si="1">Q3/N3</f>
        <v>0</v>
      </c>
      <c r="AF3" s="41">
        <f t="shared" ref="AF3:AF16" si="2">R3/N3</f>
        <v>6.3492063492063489E-2</v>
      </c>
      <c r="AG3" s="41">
        <f t="shared" ref="AG3:AG16" si="3">S3/N3</f>
        <v>4.7619047619047616E-2</v>
      </c>
      <c r="AH3" s="41">
        <f t="shared" ref="AH3:AH16" si="4">(SUM(T3:AB3))/N3</f>
        <v>1.0793650793650793</v>
      </c>
    </row>
    <row r="4" spans="1:34" s="15" customFormat="1" ht="15" customHeight="1" x14ac:dyDescent="0.3">
      <c r="A4" s="19">
        <v>2</v>
      </c>
      <c r="B4" s="10">
        <v>212685423</v>
      </c>
      <c r="C4" s="12" t="s">
        <v>96</v>
      </c>
      <c r="D4" s="10" t="s">
        <v>40</v>
      </c>
      <c r="E4" s="10" t="s">
        <v>40</v>
      </c>
      <c r="F4" s="10" t="s">
        <v>97</v>
      </c>
      <c r="G4" s="10" t="s">
        <v>26</v>
      </c>
      <c r="H4" s="10" t="s">
        <v>27</v>
      </c>
      <c r="I4" s="10" t="s">
        <v>30</v>
      </c>
      <c r="J4" s="11" t="s">
        <v>98</v>
      </c>
      <c r="K4" s="10">
        <v>0</v>
      </c>
      <c r="L4" s="10">
        <v>0</v>
      </c>
      <c r="M4" s="10">
        <v>58</v>
      </c>
      <c r="N4" s="10">
        <f t="shared" si="0"/>
        <v>58</v>
      </c>
      <c r="O4" s="14" t="s">
        <v>532</v>
      </c>
      <c r="P4" s="39">
        <v>0</v>
      </c>
      <c r="Q4" s="39">
        <v>0</v>
      </c>
      <c r="R4" s="39">
        <v>0</v>
      </c>
      <c r="S4" s="39">
        <v>0</v>
      </c>
      <c r="T4" s="39">
        <v>0</v>
      </c>
      <c r="U4" s="39">
        <v>0</v>
      </c>
      <c r="V4" s="39">
        <v>0</v>
      </c>
      <c r="W4" s="39">
        <v>0</v>
      </c>
      <c r="X4" s="39">
        <v>0</v>
      </c>
      <c r="Y4" s="39">
        <v>0</v>
      </c>
      <c r="Z4" s="39">
        <v>0</v>
      </c>
      <c r="AA4" s="39">
        <v>0</v>
      </c>
      <c r="AB4" s="39">
        <v>0</v>
      </c>
      <c r="AE4" s="41">
        <f t="shared" si="1"/>
        <v>0</v>
      </c>
      <c r="AF4" s="41">
        <f t="shared" si="2"/>
        <v>0</v>
      </c>
      <c r="AG4" s="41">
        <f t="shared" si="3"/>
        <v>0</v>
      </c>
      <c r="AH4" s="41">
        <f t="shared" si="4"/>
        <v>0</v>
      </c>
    </row>
    <row r="5" spans="1:34" s="15" customFormat="1" ht="15" customHeight="1" x14ac:dyDescent="0.3">
      <c r="A5" s="19">
        <v>3</v>
      </c>
      <c r="B5" s="10">
        <v>404476205</v>
      </c>
      <c r="C5" s="12" t="s">
        <v>39</v>
      </c>
      <c r="D5" s="10" t="s">
        <v>40</v>
      </c>
      <c r="E5" s="10" t="s">
        <v>40</v>
      </c>
      <c r="F5" s="10" t="s">
        <v>41</v>
      </c>
      <c r="G5" s="10" t="s">
        <v>38</v>
      </c>
      <c r="H5" s="10" t="s">
        <v>27</v>
      </c>
      <c r="I5" s="10" t="s">
        <v>30</v>
      </c>
      <c r="J5" s="11" t="s">
        <v>42</v>
      </c>
      <c r="K5" s="10">
        <v>0</v>
      </c>
      <c r="L5" s="10">
        <v>0</v>
      </c>
      <c r="M5" s="10">
        <v>55</v>
      </c>
      <c r="N5" s="10">
        <f t="shared" si="0"/>
        <v>55</v>
      </c>
      <c r="O5" s="14" t="s">
        <v>532</v>
      </c>
      <c r="P5" s="39">
        <v>279</v>
      </c>
      <c r="Q5" s="39">
        <v>93</v>
      </c>
      <c r="R5" s="39">
        <v>63</v>
      </c>
      <c r="S5" s="39">
        <v>42</v>
      </c>
      <c r="T5" s="39">
        <v>8</v>
      </c>
      <c r="U5" s="39">
        <v>2</v>
      </c>
      <c r="V5" s="39">
        <v>0</v>
      </c>
      <c r="W5" s="39">
        <v>3</v>
      </c>
      <c r="X5" s="39">
        <v>18</v>
      </c>
      <c r="Y5" s="39">
        <v>2</v>
      </c>
      <c r="Z5" s="39">
        <v>6</v>
      </c>
      <c r="AA5" s="39">
        <v>4</v>
      </c>
      <c r="AB5" s="39">
        <v>3</v>
      </c>
      <c r="AE5" s="41">
        <f t="shared" si="1"/>
        <v>1.6909090909090909</v>
      </c>
      <c r="AF5" s="41">
        <f t="shared" si="2"/>
        <v>1.1454545454545455</v>
      </c>
      <c r="AG5" s="41">
        <f t="shared" si="3"/>
        <v>0.76363636363636367</v>
      </c>
      <c r="AH5" s="41">
        <f t="shared" si="4"/>
        <v>0.83636363636363631</v>
      </c>
    </row>
    <row r="6" spans="1:34" s="15" customFormat="1" ht="15" customHeight="1" x14ac:dyDescent="0.3">
      <c r="A6" s="19">
        <v>4</v>
      </c>
      <c r="B6" s="10">
        <v>404476205</v>
      </c>
      <c r="C6" s="12" t="s">
        <v>46</v>
      </c>
      <c r="D6" s="10" t="s">
        <v>40</v>
      </c>
      <c r="E6" s="10" t="s">
        <v>40</v>
      </c>
      <c r="F6" s="10" t="s">
        <v>47</v>
      </c>
      <c r="G6" s="10" t="s">
        <v>38</v>
      </c>
      <c r="H6" s="10" t="s">
        <v>30</v>
      </c>
      <c r="I6" s="10">
        <v>0</v>
      </c>
      <c r="J6" s="11" t="s">
        <v>48</v>
      </c>
      <c r="K6" s="10">
        <v>0</v>
      </c>
      <c r="L6" s="10">
        <v>4</v>
      </c>
      <c r="M6" s="10">
        <v>36</v>
      </c>
      <c r="N6" s="10">
        <f t="shared" si="0"/>
        <v>40</v>
      </c>
      <c r="O6" s="14" t="s">
        <v>531</v>
      </c>
      <c r="P6" s="39">
        <v>0</v>
      </c>
      <c r="Q6" s="39">
        <v>0</v>
      </c>
      <c r="R6" s="39">
        <v>0</v>
      </c>
      <c r="S6" s="39">
        <v>0</v>
      </c>
      <c r="T6" s="39">
        <v>0</v>
      </c>
      <c r="U6" s="39">
        <v>0</v>
      </c>
      <c r="V6" s="39">
        <v>0</v>
      </c>
      <c r="W6" s="39">
        <v>0</v>
      </c>
      <c r="X6" s="39">
        <v>0</v>
      </c>
      <c r="Y6" s="39">
        <v>0</v>
      </c>
      <c r="Z6" s="39">
        <v>0</v>
      </c>
      <c r="AA6" s="39">
        <v>0</v>
      </c>
      <c r="AB6" s="39">
        <v>0</v>
      </c>
      <c r="AE6" s="41">
        <f t="shared" si="1"/>
        <v>0</v>
      </c>
      <c r="AF6" s="41">
        <f t="shared" si="2"/>
        <v>0</v>
      </c>
      <c r="AG6" s="41">
        <f t="shared" si="3"/>
        <v>0</v>
      </c>
      <c r="AH6" s="41">
        <f t="shared" si="4"/>
        <v>0</v>
      </c>
    </row>
    <row r="7" spans="1:34" s="15" customFormat="1" ht="15" customHeight="1" x14ac:dyDescent="0.3">
      <c r="A7" s="19">
        <v>5</v>
      </c>
      <c r="B7" s="10">
        <v>412714870</v>
      </c>
      <c r="C7" s="12" t="s">
        <v>93</v>
      </c>
      <c r="D7" s="10" t="s">
        <v>40</v>
      </c>
      <c r="E7" s="10" t="s">
        <v>40</v>
      </c>
      <c r="F7" s="10" t="s">
        <v>94</v>
      </c>
      <c r="G7" s="10" t="s">
        <v>26</v>
      </c>
      <c r="H7" s="10" t="s">
        <v>525</v>
      </c>
      <c r="I7" s="10">
        <v>0</v>
      </c>
      <c r="J7" s="11" t="s">
        <v>95</v>
      </c>
      <c r="K7" s="10">
        <v>0</v>
      </c>
      <c r="L7" s="10">
        <v>0</v>
      </c>
      <c r="M7" s="10">
        <v>40</v>
      </c>
      <c r="N7" s="10">
        <f t="shared" si="0"/>
        <v>40</v>
      </c>
      <c r="O7" s="14" t="s">
        <v>531</v>
      </c>
      <c r="P7" s="39">
        <v>210</v>
      </c>
      <c r="Q7" s="39">
        <v>85</v>
      </c>
      <c r="R7" s="39">
        <v>50</v>
      </c>
      <c r="S7" s="39">
        <v>18</v>
      </c>
      <c r="T7" s="39">
        <v>0</v>
      </c>
      <c r="U7" s="39">
        <v>4</v>
      </c>
      <c r="V7" s="39">
        <v>0</v>
      </c>
      <c r="W7" s="39">
        <v>28</v>
      </c>
      <c r="X7" s="39">
        <v>4</v>
      </c>
      <c r="Y7" s="39">
        <v>2</v>
      </c>
      <c r="Z7" s="39">
        <v>3</v>
      </c>
      <c r="AA7" s="39">
        <v>0</v>
      </c>
      <c r="AB7" s="39">
        <v>16</v>
      </c>
      <c r="AE7" s="41">
        <f t="shared" si="1"/>
        <v>2.125</v>
      </c>
      <c r="AF7" s="41">
        <f t="shared" si="2"/>
        <v>1.25</v>
      </c>
      <c r="AG7" s="41">
        <f t="shared" si="3"/>
        <v>0.45</v>
      </c>
      <c r="AH7" s="41">
        <f t="shared" si="4"/>
        <v>1.425</v>
      </c>
    </row>
    <row r="8" spans="1:34" s="15" customFormat="1" ht="15" customHeight="1" x14ac:dyDescent="0.3">
      <c r="A8" s="19">
        <v>6</v>
      </c>
      <c r="B8" s="10">
        <v>400027163</v>
      </c>
      <c r="C8" s="12" t="s">
        <v>71</v>
      </c>
      <c r="D8" s="10" t="s">
        <v>40</v>
      </c>
      <c r="E8" s="10" t="s">
        <v>40</v>
      </c>
      <c r="F8" s="10" t="s">
        <v>73</v>
      </c>
      <c r="G8" s="10" t="s">
        <v>26</v>
      </c>
      <c r="H8" s="10" t="s">
        <v>30</v>
      </c>
      <c r="I8" s="10">
        <v>0</v>
      </c>
      <c r="J8" s="11" t="s">
        <v>74</v>
      </c>
      <c r="K8" s="10">
        <v>0</v>
      </c>
      <c r="L8" s="10">
        <v>4</v>
      </c>
      <c r="M8" s="10">
        <v>25</v>
      </c>
      <c r="N8" s="10">
        <f t="shared" si="0"/>
        <v>29</v>
      </c>
      <c r="O8" s="14" t="s">
        <v>531</v>
      </c>
      <c r="P8" s="39">
        <v>151</v>
      </c>
      <c r="Q8" s="39">
        <v>67</v>
      </c>
      <c r="R8" s="39">
        <v>31</v>
      </c>
      <c r="S8" s="39">
        <v>15</v>
      </c>
      <c r="T8" s="39">
        <v>0</v>
      </c>
      <c r="U8" s="39">
        <v>4</v>
      </c>
      <c r="V8" s="39">
        <v>0</v>
      </c>
      <c r="W8" s="39">
        <v>16</v>
      </c>
      <c r="X8" s="39">
        <v>9</v>
      </c>
      <c r="Y8" s="39">
        <v>1</v>
      </c>
      <c r="Z8" s="39">
        <v>1</v>
      </c>
      <c r="AA8" s="39">
        <v>0</v>
      </c>
      <c r="AB8" s="39">
        <v>7</v>
      </c>
      <c r="AE8" s="41">
        <f t="shared" si="1"/>
        <v>2.3103448275862069</v>
      </c>
      <c r="AF8" s="41">
        <f t="shared" si="2"/>
        <v>1.0689655172413792</v>
      </c>
      <c r="AG8" s="41">
        <f t="shared" si="3"/>
        <v>0.51724137931034486</v>
      </c>
      <c r="AH8" s="41">
        <f t="shared" si="4"/>
        <v>1.3103448275862069</v>
      </c>
    </row>
    <row r="9" spans="1:34" s="15" customFormat="1" ht="15" customHeight="1" x14ac:dyDescent="0.3">
      <c r="A9" s="19">
        <v>7</v>
      </c>
      <c r="B9" s="10">
        <v>406081788</v>
      </c>
      <c r="C9" s="12" t="s">
        <v>55</v>
      </c>
      <c r="D9" s="10" t="s">
        <v>40</v>
      </c>
      <c r="E9" s="10" t="s">
        <v>40</v>
      </c>
      <c r="F9" s="10" t="s">
        <v>56</v>
      </c>
      <c r="G9" s="10" t="s">
        <v>26</v>
      </c>
      <c r="H9" s="10" t="s">
        <v>27</v>
      </c>
      <c r="I9" s="10" t="s">
        <v>30</v>
      </c>
      <c r="J9" s="11" t="s">
        <v>57</v>
      </c>
      <c r="K9" s="10">
        <v>0</v>
      </c>
      <c r="L9" s="10">
        <v>0</v>
      </c>
      <c r="M9" s="10">
        <v>16</v>
      </c>
      <c r="N9" s="10">
        <f t="shared" si="0"/>
        <v>16</v>
      </c>
      <c r="O9" s="14" t="s">
        <v>531</v>
      </c>
      <c r="P9" s="39">
        <v>84</v>
      </c>
      <c r="Q9" s="39">
        <v>32</v>
      </c>
      <c r="R9" s="39">
        <v>18</v>
      </c>
      <c r="S9" s="39">
        <v>4</v>
      </c>
      <c r="T9" s="39">
        <v>0</v>
      </c>
      <c r="U9" s="39">
        <v>2</v>
      </c>
      <c r="V9" s="39">
        <v>0</v>
      </c>
      <c r="W9" s="39">
        <v>10</v>
      </c>
      <c r="X9" s="39">
        <v>9</v>
      </c>
      <c r="Y9" s="39">
        <v>1</v>
      </c>
      <c r="Z9" s="39">
        <v>2</v>
      </c>
      <c r="AA9" s="39">
        <v>1</v>
      </c>
      <c r="AB9" s="39">
        <v>5</v>
      </c>
      <c r="AE9" s="41">
        <f t="shared" si="1"/>
        <v>2</v>
      </c>
      <c r="AF9" s="41">
        <f t="shared" si="2"/>
        <v>1.125</v>
      </c>
      <c r="AG9" s="41">
        <f t="shared" si="3"/>
        <v>0.25</v>
      </c>
      <c r="AH9" s="41">
        <f t="shared" si="4"/>
        <v>1.875</v>
      </c>
    </row>
    <row r="10" spans="1:34" s="15" customFormat="1" ht="15" customHeight="1" x14ac:dyDescent="0.3">
      <c r="A10" s="19">
        <v>8</v>
      </c>
      <c r="B10" s="10">
        <v>412715655</v>
      </c>
      <c r="C10" s="12" t="s">
        <v>58</v>
      </c>
      <c r="D10" s="10" t="s">
        <v>40</v>
      </c>
      <c r="E10" s="10" t="s">
        <v>40</v>
      </c>
      <c r="F10" s="10" t="s">
        <v>59</v>
      </c>
      <c r="G10" s="10" t="s">
        <v>26</v>
      </c>
      <c r="H10" s="10" t="s">
        <v>29</v>
      </c>
      <c r="I10" s="10" t="s">
        <v>60</v>
      </c>
      <c r="J10" s="11" t="s">
        <v>61</v>
      </c>
      <c r="K10" s="10">
        <v>0</v>
      </c>
      <c r="L10" s="10">
        <v>6</v>
      </c>
      <c r="M10" s="10">
        <v>10</v>
      </c>
      <c r="N10" s="10">
        <f t="shared" si="0"/>
        <v>16</v>
      </c>
      <c r="O10" s="14" t="s">
        <v>531</v>
      </c>
      <c r="P10" s="39">
        <v>55</v>
      </c>
      <c r="Q10" s="39">
        <v>32</v>
      </c>
      <c r="R10" s="39">
        <v>4</v>
      </c>
      <c r="S10" s="39">
        <v>6</v>
      </c>
      <c r="T10" s="39">
        <v>0</v>
      </c>
      <c r="U10" s="39">
        <v>4</v>
      </c>
      <c r="V10" s="39">
        <v>0</v>
      </c>
      <c r="W10" s="39">
        <v>4</v>
      </c>
      <c r="X10" s="39">
        <v>1</v>
      </c>
      <c r="Y10" s="39">
        <v>1</v>
      </c>
      <c r="Z10" s="39">
        <v>0</v>
      </c>
      <c r="AA10" s="39">
        <v>0</v>
      </c>
      <c r="AB10" s="39">
        <v>3</v>
      </c>
      <c r="AE10" s="41">
        <f t="shared" si="1"/>
        <v>2</v>
      </c>
      <c r="AF10" s="41">
        <f t="shared" si="2"/>
        <v>0.25</v>
      </c>
      <c r="AG10" s="41">
        <f t="shared" si="3"/>
        <v>0.375</v>
      </c>
      <c r="AH10" s="41">
        <f t="shared" si="4"/>
        <v>0.8125</v>
      </c>
    </row>
    <row r="11" spans="1:34" s="15" customFormat="1" ht="15" customHeight="1" x14ac:dyDescent="0.3">
      <c r="A11" s="19">
        <v>9</v>
      </c>
      <c r="B11" s="10">
        <v>400027163</v>
      </c>
      <c r="C11" s="12" t="s">
        <v>71</v>
      </c>
      <c r="D11" s="10" t="s">
        <v>40</v>
      </c>
      <c r="E11" s="10" t="s">
        <v>40</v>
      </c>
      <c r="F11" s="10" t="s">
        <v>59</v>
      </c>
      <c r="G11" s="10" t="s">
        <v>26</v>
      </c>
      <c r="H11" s="10" t="s">
        <v>30</v>
      </c>
      <c r="I11" s="10">
        <v>0</v>
      </c>
      <c r="J11" s="11" t="s">
        <v>72</v>
      </c>
      <c r="K11" s="10">
        <v>0</v>
      </c>
      <c r="L11" s="10">
        <v>0</v>
      </c>
      <c r="M11" s="10">
        <v>10</v>
      </c>
      <c r="N11" s="10">
        <f t="shared" si="0"/>
        <v>10</v>
      </c>
      <c r="O11" s="14" t="s">
        <v>531</v>
      </c>
      <c r="P11" s="39">
        <v>71</v>
      </c>
      <c r="Q11" s="39">
        <v>38</v>
      </c>
      <c r="R11" s="39">
        <v>14</v>
      </c>
      <c r="S11" s="39">
        <v>8</v>
      </c>
      <c r="T11" s="39">
        <v>0</v>
      </c>
      <c r="U11" s="39">
        <v>0</v>
      </c>
      <c r="V11" s="39">
        <v>0</v>
      </c>
      <c r="W11" s="39">
        <v>4</v>
      </c>
      <c r="X11" s="39">
        <v>1</v>
      </c>
      <c r="Y11" s="39">
        <v>1</v>
      </c>
      <c r="Z11" s="39">
        <v>0</v>
      </c>
      <c r="AA11" s="39">
        <v>0</v>
      </c>
      <c r="AB11" s="39">
        <v>5</v>
      </c>
      <c r="AE11" s="41">
        <f t="shared" si="1"/>
        <v>3.8</v>
      </c>
      <c r="AF11" s="41">
        <f t="shared" si="2"/>
        <v>1.4</v>
      </c>
      <c r="AG11" s="41">
        <f t="shared" si="3"/>
        <v>0.8</v>
      </c>
      <c r="AH11" s="41">
        <f t="shared" si="4"/>
        <v>1.1000000000000001</v>
      </c>
    </row>
    <row r="12" spans="1:34" s="29" customFormat="1" ht="15" customHeight="1" x14ac:dyDescent="0.3">
      <c r="A12" s="19">
        <v>10</v>
      </c>
      <c r="B12" s="10">
        <v>212693637</v>
      </c>
      <c r="C12" s="12" t="s">
        <v>78</v>
      </c>
      <c r="D12" s="10" t="s">
        <v>40</v>
      </c>
      <c r="E12" s="10" t="s">
        <v>40</v>
      </c>
      <c r="F12" s="10" t="s">
        <v>79</v>
      </c>
      <c r="G12" s="10" t="s">
        <v>26</v>
      </c>
      <c r="H12" s="10" t="s">
        <v>29</v>
      </c>
      <c r="I12" s="10" t="s">
        <v>80</v>
      </c>
      <c r="J12" s="11" t="s">
        <v>81</v>
      </c>
      <c r="K12" s="10">
        <v>0</v>
      </c>
      <c r="L12" s="10">
        <v>1</v>
      </c>
      <c r="M12" s="10">
        <v>5</v>
      </c>
      <c r="N12" s="10">
        <f t="shared" si="0"/>
        <v>6</v>
      </c>
      <c r="O12" s="14" t="s">
        <v>531</v>
      </c>
      <c r="P12" s="39">
        <v>69</v>
      </c>
      <c r="Q12" s="39">
        <v>27</v>
      </c>
      <c r="R12" s="39">
        <v>13</v>
      </c>
      <c r="S12" s="39">
        <v>18</v>
      </c>
      <c r="T12" s="39">
        <v>1</v>
      </c>
      <c r="U12" s="39">
        <v>3</v>
      </c>
      <c r="V12" s="39">
        <v>0</v>
      </c>
      <c r="W12" s="39">
        <v>0</v>
      </c>
      <c r="X12" s="39">
        <v>4</v>
      </c>
      <c r="Y12" s="39">
        <v>0</v>
      </c>
      <c r="Z12" s="39">
        <v>0</v>
      </c>
      <c r="AA12" s="39">
        <v>0</v>
      </c>
      <c r="AB12" s="39">
        <v>3</v>
      </c>
      <c r="AE12" s="41">
        <f t="shared" si="1"/>
        <v>4.5</v>
      </c>
      <c r="AF12" s="41">
        <f t="shared" si="2"/>
        <v>2.1666666666666665</v>
      </c>
      <c r="AG12" s="41">
        <f t="shared" si="3"/>
        <v>3</v>
      </c>
      <c r="AH12" s="41">
        <f t="shared" si="4"/>
        <v>1.8333333333333333</v>
      </c>
    </row>
    <row r="13" spans="1:34" s="15" customFormat="1" ht="15" customHeight="1" x14ac:dyDescent="0.3">
      <c r="A13" s="19">
        <v>11</v>
      </c>
      <c r="B13" s="10" t="s">
        <v>86</v>
      </c>
      <c r="C13" s="12" t="s">
        <v>87</v>
      </c>
      <c r="D13" s="10" t="s">
        <v>40</v>
      </c>
      <c r="E13" s="10" t="s">
        <v>40</v>
      </c>
      <c r="F13" s="10" t="s">
        <v>88</v>
      </c>
      <c r="G13" s="10" t="s">
        <v>26</v>
      </c>
      <c r="H13" s="10" t="s">
        <v>29</v>
      </c>
      <c r="I13" s="10">
        <v>0</v>
      </c>
      <c r="J13" s="11" t="s">
        <v>89</v>
      </c>
      <c r="K13" s="10">
        <v>0</v>
      </c>
      <c r="L13" s="10">
        <v>0</v>
      </c>
      <c r="M13" s="10">
        <v>5</v>
      </c>
      <c r="N13" s="10">
        <f t="shared" si="0"/>
        <v>5</v>
      </c>
      <c r="O13" s="14" t="s">
        <v>531</v>
      </c>
      <c r="P13" s="39">
        <v>6</v>
      </c>
      <c r="Q13" s="39">
        <v>1</v>
      </c>
      <c r="R13" s="39">
        <v>2</v>
      </c>
      <c r="S13" s="39">
        <v>1</v>
      </c>
      <c r="T13" s="39">
        <v>0</v>
      </c>
      <c r="U13" s="39">
        <v>0</v>
      </c>
      <c r="V13" s="39">
        <v>0</v>
      </c>
      <c r="W13" s="39">
        <v>0</v>
      </c>
      <c r="X13" s="39">
        <v>1</v>
      </c>
      <c r="Y13" s="39">
        <v>0</v>
      </c>
      <c r="Z13" s="39">
        <v>0</v>
      </c>
      <c r="AA13" s="39">
        <v>0</v>
      </c>
      <c r="AB13" s="39">
        <v>0</v>
      </c>
      <c r="AE13" s="41">
        <f t="shared" si="1"/>
        <v>0.2</v>
      </c>
      <c r="AF13" s="41">
        <f t="shared" si="2"/>
        <v>0.4</v>
      </c>
      <c r="AG13" s="41">
        <f t="shared" si="3"/>
        <v>0.2</v>
      </c>
      <c r="AH13" s="41">
        <f t="shared" si="4"/>
        <v>0.2</v>
      </c>
    </row>
    <row r="14" spans="1:34" s="15" customFormat="1" ht="15" customHeight="1" x14ac:dyDescent="0.3">
      <c r="A14" s="19">
        <v>12</v>
      </c>
      <c r="B14" s="10">
        <v>212872300</v>
      </c>
      <c r="C14" s="12" t="s">
        <v>62</v>
      </c>
      <c r="D14" s="10" t="s">
        <v>40</v>
      </c>
      <c r="E14" s="10" t="s">
        <v>40</v>
      </c>
      <c r="F14" s="10" t="s">
        <v>63</v>
      </c>
      <c r="G14" s="10" t="s">
        <v>26</v>
      </c>
      <c r="H14" s="10" t="s">
        <v>29</v>
      </c>
      <c r="I14" s="10">
        <v>0</v>
      </c>
      <c r="J14" s="11" t="s">
        <v>64</v>
      </c>
      <c r="K14" s="10">
        <v>0</v>
      </c>
      <c r="L14" s="10">
        <v>0</v>
      </c>
      <c r="M14" s="10">
        <v>3</v>
      </c>
      <c r="N14" s="10">
        <f t="shared" si="0"/>
        <v>3</v>
      </c>
      <c r="O14" s="14" t="s">
        <v>531</v>
      </c>
      <c r="P14" s="39">
        <v>9</v>
      </c>
      <c r="Q14" s="39">
        <v>4</v>
      </c>
      <c r="R14" s="39">
        <v>2</v>
      </c>
      <c r="S14" s="39">
        <v>1</v>
      </c>
      <c r="T14" s="39">
        <v>0</v>
      </c>
      <c r="U14" s="39">
        <v>1</v>
      </c>
      <c r="V14" s="39">
        <v>0</v>
      </c>
      <c r="W14" s="39">
        <v>0</v>
      </c>
      <c r="X14" s="39">
        <v>1</v>
      </c>
      <c r="Y14" s="39">
        <v>0</v>
      </c>
      <c r="Z14" s="39">
        <v>0</v>
      </c>
      <c r="AA14" s="39">
        <v>0</v>
      </c>
      <c r="AB14" s="39">
        <v>0</v>
      </c>
      <c r="AE14" s="41">
        <f t="shared" si="1"/>
        <v>1.3333333333333333</v>
      </c>
      <c r="AF14" s="41">
        <f t="shared" si="2"/>
        <v>0.66666666666666663</v>
      </c>
      <c r="AG14" s="41">
        <f t="shared" si="3"/>
        <v>0.33333333333333331</v>
      </c>
      <c r="AH14" s="41">
        <f t="shared" si="4"/>
        <v>0.66666666666666663</v>
      </c>
    </row>
    <row r="15" spans="1:34" ht="15" customHeight="1" x14ac:dyDescent="0.25">
      <c r="AE15" s="41"/>
      <c r="AF15" s="41"/>
      <c r="AG15" s="41"/>
      <c r="AH15" s="41"/>
    </row>
    <row r="16" spans="1:34" ht="15" customHeight="1" x14ac:dyDescent="0.25">
      <c r="O16" s="38" t="s">
        <v>546</v>
      </c>
      <c r="P16" s="38" t="e">
        <f>#REF!+#REF!+#REF!+#REF!+#REF!+#REF!+#REF!+#REF!</f>
        <v>#REF!</v>
      </c>
      <c r="Q16" s="38" t="e">
        <f>#REF!+#REF!+#REF!+#REF!+#REF!+#REF!+#REF!+#REF!</f>
        <v>#REF!</v>
      </c>
      <c r="R16" s="38" t="e">
        <f>#REF!+#REF!+#REF!+#REF!+#REF!+#REF!+#REF!+#REF!</f>
        <v>#REF!</v>
      </c>
      <c r="S16" s="38" t="e">
        <f>#REF!+#REF!+#REF!+#REF!+#REF!+#REF!+#REF!+#REF!</f>
        <v>#REF!</v>
      </c>
      <c r="T16" s="38" t="e">
        <f>#REF!+#REF!+#REF!+#REF!+#REF!+#REF!+#REF!+#REF!</f>
        <v>#REF!</v>
      </c>
      <c r="U16" s="38" t="e">
        <f>#REF!+#REF!+#REF!+#REF!+#REF!+#REF!+#REF!+#REF!</f>
        <v>#REF!</v>
      </c>
      <c r="V16" s="38" t="e">
        <f>#REF!+#REF!+#REF!+#REF!+#REF!+#REF!+#REF!+#REF!</f>
        <v>#REF!</v>
      </c>
      <c r="W16" s="38" t="e">
        <f>#REF!+#REF!+#REF!+#REF!+#REF!+#REF!+#REF!+#REF!</f>
        <v>#REF!</v>
      </c>
      <c r="X16" s="38" t="e">
        <f>#REF!+#REF!+#REF!+#REF!+#REF!+#REF!+#REF!+#REF!</f>
        <v>#REF!</v>
      </c>
      <c r="Y16" s="38" t="e">
        <f>#REF!+#REF!+#REF!+#REF!+#REF!+#REF!+#REF!+#REF!</f>
        <v>#REF!</v>
      </c>
      <c r="Z16" s="38" t="e">
        <f>#REF!+#REF!+#REF!+#REF!+#REF!+#REF!+#REF!+#REF!</f>
        <v>#REF!</v>
      </c>
      <c r="AA16" s="38" t="e">
        <f>#REF!+#REF!+#REF!+#REF!+#REF!+#REF!+#REF!+#REF!</f>
        <v>#REF!</v>
      </c>
      <c r="AB16" s="38" t="e">
        <f>#REF!+#REF!+#REF!+#REF!+#REF!+#REF!+#REF!+#REF!</f>
        <v>#REF!</v>
      </c>
      <c r="AE16" s="41" t="e">
        <f t="shared" si="1"/>
        <v>#REF!</v>
      </c>
      <c r="AF16" s="41" t="e">
        <f t="shared" si="2"/>
        <v>#REF!</v>
      </c>
      <c r="AG16" s="41" t="e">
        <f t="shared" si="3"/>
        <v>#REF!</v>
      </c>
      <c r="AH16" s="41" t="e">
        <f t="shared" si="4"/>
        <v>#REF!</v>
      </c>
    </row>
  </sheetData>
  <autoFilter ref="A2:O14"/>
  <dataConsolidate/>
  <mergeCells count="1">
    <mergeCell ref="A1:N1"/>
  </mergeCells>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თბილისი სელექცია</vt:lpstr>
      <vt:lpstr>თბილისი სელექციის გარეშე</vt:lpstr>
      <vt:lpstr>ბათუმი სელექცია</vt:lpstr>
      <vt:lpstr>ბათუმი სელექციის გარეშე</vt:lpstr>
      <vt:lpstr>ქუთაისი სელექცია</vt:lpstr>
      <vt:lpstr>ქუთაისი სელექციის გარეშე</vt:lpstr>
    </vt:vector>
  </TitlesOfParts>
  <Company>diakov.net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dc:creator>
  <cp:lastModifiedBy>Ketevan Goginashvili</cp:lastModifiedBy>
  <cp:lastPrinted>2019-12-20T10:25:40Z</cp:lastPrinted>
  <dcterms:created xsi:type="dcterms:W3CDTF">2018-11-08T08:54:51Z</dcterms:created>
  <dcterms:modified xsi:type="dcterms:W3CDTF">2019-12-20T10:26:23Z</dcterms:modified>
</cp:coreProperties>
</file>